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 год" sheetId="1" r:id="rId1"/>
  </sheets>
  <definedNames/>
  <calcPr fullCalcOnLoad="1"/>
</workbook>
</file>

<file path=xl/sharedStrings.xml><?xml version="1.0" encoding="utf-8"?>
<sst xmlns="http://schemas.openxmlformats.org/spreadsheetml/2006/main" count="474" uniqueCount="259">
  <si>
    <t>Описание работ</t>
  </si>
  <si>
    <t>Обоснование</t>
  </si>
  <si>
    <t>Ед.изм.</t>
  </si>
  <si>
    <t>Разряд работ</t>
  </si>
  <si>
    <t>Трудозатраты, час</t>
  </si>
  <si>
    <t>Стоимомть чел/час, руб</t>
  </si>
  <si>
    <t>Итого ФОТ руб.</t>
  </si>
  <si>
    <t>Цеховые расходы 30%</t>
  </si>
  <si>
    <t>Себестоимость услуги (без НДС) руб.</t>
  </si>
  <si>
    <t>Санитарно-техические работы</t>
  </si>
  <si>
    <t>1 ком-т</t>
  </si>
  <si>
    <t>ТЕРр65-6-9</t>
  </si>
  <si>
    <t>Смена бачка к унитазу</t>
  </si>
  <si>
    <t xml:space="preserve">Смена унитаза </t>
  </si>
  <si>
    <t>ТЕРр65-6-14</t>
  </si>
  <si>
    <t>1 шт.</t>
  </si>
  <si>
    <t>ТЕРр65-6-24</t>
  </si>
  <si>
    <t>1 прибор</t>
  </si>
  <si>
    <t>ТЕРр65-6-15</t>
  </si>
  <si>
    <t>Установка мойки (раковины)</t>
  </si>
  <si>
    <t>ТЕРр17-01-005-01</t>
  </si>
  <si>
    <t>Установка умывальника</t>
  </si>
  <si>
    <t>ТЕРр17-01-001-14</t>
  </si>
  <si>
    <t>ТЕРр65-6-20</t>
  </si>
  <si>
    <t>ТЕРр65-6-17</t>
  </si>
  <si>
    <t>ТЕРр65-6-18</t>
  </si>
  <si>
    <t>ТЕРр65-5-6</t>
  </si>
  <si>
    <t>ТЕРр65-5-7</t>
  </si>
  <si>
    <t>Смена водозаборного крана при отсутствии отсекающего крана в квартире</t>
  </si>
  <si>
    <t>ТЕРр65-5-5, 16-07-003-01</t>
  </si>
  <si>
    <t>Смена водозаборного крана при наличии отсекающего крана в квартире</t>
  </si>
  <si>
    <t>ТЕРр65-5-5</t>
  </si>
  <si>
    <t>Смена сиденья к унитазу</t>
  </si>
  <si>
    <t>ТЕРр65-4-6</t>
  </si>
  <si>
    <t>ТЕРр65-19-01,65-23-03, ТЕР 18-03-001-01</t>
  </si>
  <si>
    <t>1 батарея</t>
  </si>
  <si>
    <t>ТЕРр65-19-01,18-03-001-01</t>
  </si>
  <si>
    <t>ТЕРр65-20-2</t>
  </si>
  <si>
    <t>шт.</t>
  </si>
  <si>
    <t>ТЕРр65-21-1</t>
  </si>
  <si>
    <t>ТЕРр65-21-2</t>
  </si>
  <si>
    <t>ТЕРр65-21-3</t>
  </si>
  <si>
    <t>Снятие секций радиаторов одной или двух средних</t>
  </si>
  <si>
    <t>ТЕРр65-21-4</t>
  </si>
  <si>
    <t>Смена запорной арматуры БС  10 А (КГЗУ) к смывному бачку d 26-50 мм</t>
  </si>
  <si>
    <t>ТЕРр65-5-3</t>
  </si>
  <si>
    <t>ТЕРр65-5-1</t>
  </si>
  <si>
    <t>Смена сифона с заделкой раструба</t>
  </si>
  <si>
    <t>ТЕРр65-6-3</t>
  </si>
  <si>
    <t>ТЕРр17-01-008-01</t>
  </si>
  <si>
    <t>Снятие водозаборного крана на радиаторном блоке и установка пробки</t>
  </si>
  <si>
    <t>ТЕРр65-25-02</t>
  </si>
  <si>
    <t>Работы по установке посудомоечной машины оплачиваются за фактически отработанное время</t>
  </si>
  <si>
    <t>Работа сантехника</t>
  </si>
  <si>
    <t>Работа электрогазосварщика</t>
  </si>
  <si>
    <t>Работы по установке стиральной  машины оплачиваются за фактически отработанное время</t>
  </si>
  <si>
    <t>Работа электрика</t>
  </si>
  <si>
    <t>Устранение засоров, произошедших по вине проживающих</t>
  </si>
  <si>
    <t>ТЕРр65-10-1</t>
  </si>
  <si>
    <t>1 м</t>
  </si>
  <si>
    <t>Электромонтажные работы</t>
  </si>
  <si>
    <t>Демонтаж электропроводки со снятием и отсоединением жил и изоляторов</t>
  </si>
  <si>
    <t>1м</t>
  </si>
  <si>
    <t>Монтаж проводов с соединением жил и прозвонкой</t>
  </si>
  <si>
    <t>ТЕР м 08-02-147-10</t>
  </si>
  <si>
    <t>100м</t>
  </si>
  <si>
    <t>Монтаж кабеля, приложенного с креплением скобами</t>
  </si>
  <si>
    <t>ТЕРр67-3-1</t>
  </si>
  <si>
    <t>Монтаж кабеля по строительным контсрукциям на скобах</t>
  </si>
  <si>
    <t>ТЕРм08-02-401-01</t>
  </si>
  <si>
    <t>100 м</t>
  </si>
  <si>
    <t>Монтаж электроприборов (выключатели, розетки)</t>
  </si>
  <si>
    <t>ТЕРр67-4-1</t>
  </si>
  <si>
    <t>мнтаж электробиров (выключатели, розетки)</t>
  </si>
  <si>
    <t>ТЕРм08-03-591-08, 08-03-591-01</t>
  </si>
  <si>
    <t>Смена светильников для ламп накаливания</t>
  </si>
  <si>
    <t>ТЕРр67-8-1</t>
  </si>
  <si>
    <t>Смена светильников для люминисцентных ламп накаливания</t>
  </si>
  <si>
    <t>ТЕРр67-8-2</t>
  </si>
  <si>
    <t xml:space="preserve">Смена автоматических выключателей </t>
  </si>
  <si>
    <t>ТЕРм 08-03-526-01</t>
  </si>
  <si>
    <t>Установка крюков, кронштейнов, шпилек</t>
  </si>
  <si>
    <t>ТЕРм 08-03-593-17</t>
  </si>
  <si>
    <t>1шт.</t>
  </si>
  <si>
    <t>Замена стенного или потолочного патрона</t>
  </si>
  <si>
    <t>ТЕРР 67-11-1</t>
  </si>
  <si>
    <t>Монтаж светильников для люминисцентных ламп с количеством ламп: 1 лампа</t>
  </si>
  <si>
    <t>ТЕРм08-03-594</t>
  </si>
  <si>
    <t>ГЭСНр67-10-1</t>
  </si>
  <si>
    <t>Монтаж электросчетчика</t>
  </si>
  <si>
    <t>ТЕРр 67-04-06</t>
  </si>
  <si>
    <t xml:space="preserve">Замена электросчетчика </t>
  </si>
  <si>
    <t>Монтаж счетчика однофазного</t>
  </si>
  <si>
    <t>ТЕРм 08-03-600-01</t>
  </si>
  <si>
    <t>Монтаж труб.гофры,ВГП, для электропроводки по конструкциям Д=25</t>
  </si>
  <si>
    <t>ТЕРм 08-02-409-01</t>
  </si>
  <si>
    <t>Установка звонка электрического с кнопкой</t>
  </si>
  <si>
    <t>ТЕРм 08-03-604-01</t>
  </si>
  <si>
    <t>Замена ТЭНов</t>
  </si>
  <si>
    <t>1ТЭН</t>
  </si>
  <si>
    <t>Замена ручки переключателя</t>
  </si>
  <si>
    <t>Замена автовыключателя</t>
  </si>
  <si>
    <t>Замена штепсельного разъема (вилки и розетки)</t>
  </si>
  <si>
    <t>Ремонтпереключателя на месте (с зачисткой контактов)</t>
  </si>
  <si>
    <t>Замена стационарных электроплит</t>
  </si>
  <si>
    <t>1эл.плита</t>
  </si>
  <si>
    <t>Ремонтно-строительны работы</t>
  </si>
  <si>
    <t>Замена неисправного замка (врезного)</t>
  </si>
  <si>
    <t>ТЕРр56-12-5</t>
  </si>
  <si>
    <t>Замена неисправного замка (накладного)</t>
  </si>
  <si>
    <t>ТЕРр56-12-6</t>
  </si>
  <si>
    <t>ТЕРр 56-12-11</t>
  </si>
  <si>
    <t>Замена дверных ручек</t>
  </si>
  <si>
    <t>ТЕРр56-12-3</t>
  </si>
  <si>
    <t>Открытие входной двери при утере жильцами ключа</t>
  </si>
  <si>
    <t>20.1.85№43,44,46</t>
  </si>
  <si>
    <t>Замена дверных полотен</t>
  </si>
  <si>
    <t>ТЕРр56-10-01 56-21-01</t>
  </si>
  <si>
    <t>1 полотно</t>
  </si>
  <si>
    <t>Замена глазка во входную дверь квартиры</t>
  </si>
  <si>
    <t>20.1.92 №5</t>
  </si>
  <si>
    <t>10-01-027-07</t>
  </si>
  <si>
    <t>1кв.м</t>
  </si>
  <si>
    <t>Монтаж оконного блока</t>
  </si>
  <si>
    <t>ТЕРр56-01-03;56-02-02</t>
  </si>
  <si>
    <t>Установка оконных блоков вручную в деревянных стенах</t>
  </si>
  <si>
    <t>Установка оконных блоков вручную в капитальных стенах</t>
  </si>
  <si>
    <t>15-05-001-01;Тер 10-01-027-07; 46-04-012-01</t>
  </si>
  <si>
    <t>Замена дверных блоков, вручную в капитальных стенах</t>
  </si>
  <si>
    <t>ТЕР46-04-012-03; 10-01-039-01</t>
  </si>
  <si>
    <t>Замена дверных блоков, вручную в деревянных стенах</t>
  </si>
  <si>
    <t>ТЕР46-04-012-03; 10-01-039-03</t>
  </si>
  <si>
    <t>Ремонт полов со сменой досок</t>
  </si>
  <si>
    <t>ТЕРр57-4-5</t>
  </si>
  <si>
    <t>Устройство плинтусов</t>
  </si>
  <si>
    <t>ТЕР 11-01-019-01</t>
  </si>
  <si>
    <t>1п.м</t>
  </si>
  <si>
    <t>Обивка дверей дермантином</t>
  </si>
  <si>
    <t>ТЕРр56-19-01</t>
  </si>
  <si>
    <t>Стекольные работы</t>
  </si>
  <si>
    <t>ТЕРр63-2-1</t>
  </si>
  <si>
    <t>Смена в квартире разбитых жильцами стекол при площади стекла до 0,25 м2</t>
  </si>
  <si>
    <t>Смена в квартире разбитых жильцами стекол при площади стекла до 0,5 м2</t>
  </si>
  <si>
    <t>ТЕРр63-2-2</t>
  </si>
  <si>
    <t>Смена в квартире разбитых жильцами стекол при площади стекла до 1 м2</t>
  </si>
  <si>
    <t>ТЕРр63-2-3</t>
  </si>
  <si>
    <t>Смена кронштейнов для сантехнического оборудования</t>
  </si>
  <si>
    <t>ТЕРр 65-6-12</t>
  </si>
  <si>
    <t>Смена смывной трубы смывного бачка с перекрытием квартирного крана</t>
  </si>
  <si>
    <t>1труба</t>
  </si>
  <si>
    <t>Смена смывной трубы смывного бачка с перекрытием системы всего дома 20 мин.</t>
  </si>
  <si>
    <t xml:space="preserve">Смена резиновых манжет унитаза  </t>
  </si>
  <si>
    <t xml:space="preserve">1манжета </t>
  </si>
  <si>
    <t>Смена трапов со съемной решеткой</t>
  </si>
  <si>
    <t>Смена трубки гибкого шланга, при квартирном выключении</t>
  </si>
  <si>
    <t>Смена трубки гибкого шланга, при  выключении системы всего дома 20 мин.</t>
  </si>
  <si>
    <t xml:space="preserve">         Согласовано:</t>
  </si>
  <si>
    <t xml:space="preserve"> Заместитель директора  </t>
  </si>
  <si>
    <t>по финансам и экономике</t>
  </si>
  <si>
    <t>______________ Э.Н.Бакиева</t>
  </si>
  <si>
    <t>Утверждаю:</t>
  </si>
  <si>
    <t>Директор МП " Водоканал"</t>
  </si>
  <si>
    <t>Работы по установке счетчиков воды и тепла</t>
  </si>
  <si>
    <t>ТЕР 17-03-001-01</t>
  </si>
  <si>
    <t>ТЕР 17-03-001-02</t>
  </si>
  <si>
    <t>ТЕРр65-06-21</t>
  </si>
  <si>
    <t>Установка счетчика горячей и холодной воды d 15-20 мм без фильтрф</t>
  </si>
  <si>
    <t>Установка счетчика горячей и холодной воды d 15-20 мм с фильтром</t>
  </si>
  <si>
    <t>ТЕРм11-02-002-02,65-13-02 прим.</t>
  </si>
  <si>
    <t>Страховые взносы 30,3 %</t>
  </si>
  <si>
    <t xml:space="preserve">Смена счетчика на ХВС, ГВС 15-20 мм. </t>
  </si>
  <si>
    <t>Ремонт напольных стационарных электроплит</t>
  </si>
  <si>
    <t xml:space="preserve">Демонтаж счетчика по учету тепла d 15-20 мм. </t>
  </si>
  <si>
    <t xml:space="preserve">Монтаж счетчика по учету тепла d 15-20 мм. </t>
  </si>
  <si>
    <t>Прочистка канализации в кухне</t>
  </si>
  <si>
    <t>Замена прокладки гибкой подводки на кране</t>
  </si>
  <si>
    <t>Перепаковка отсекающего крана на стиральной машине</t>
  </si>
  <si>
    <t>Замена прокладки на полотенцесушителе</t>
  </si>
  <si>
    <t>Замена прокладки на теплосчетчике</t>
  </si>
  <si>
    <t xml:space="preserve">Промывка грязевика на ХВС,ГВС </t>
  </si>
  <si>
    <t xml:space="preserve">Замена обратного клапана ГВС,ХВС </t>
  </si>
  <si>
    <t>ТЕРр65-10-1И2Приказ минстроя России от 14.03.14 №97/пр</t>
  </si>
  <si>
    <t>1м.</t>
  </si>
  <si>
    <t>Демонтаж унитаза</t>
  </si>
  <si>
    <t>Монтаж унитаза со смывным бачком</t>
  </si>
  <si>
    <t>Замена запорной арматуры смывного бачка</t>
  </si>
  <si>
    <t>Монтаж керамического умывальника со сборкой сливного сифона и смесителя</t>
  </si>
  <si>
    <t>Демонтаж мойки  на одно отделение</t>
  </si>
  <si>
    <t>Монтаж мойки  на одно отделение со сборкой сливного сифона и смесителя</t>
  </si>
  <si>
    <t>Демонтаж  полотенцесушителя на резьбовых соединениях при наличии исправной отсекающей арматуры</t>
  </si>
  <si>
    <t xml:space="preserve">Монтаж  полотенцесушителя на резьбовых соединениях </t>
  </si>
  <si>
    <t>Демонтаж ванны (чугун)</t>
  </si>
  <si>
    <t>Демонтаж  ванны (сталь)</t>
  </si>
  <si>
    <t>Демонтаж ванны (акрил)</t>
  </si>
  <si>
    <t>Монтаж ванны  чугун</t>
  </si>
  <si>
    <t>Монтаж ванны (акрил) со сборкой сливного сифона, смесителем и системой гидромассажа</t>
  </si>
  <si>
    <t xml:space="preserve">Демонтаж  смесителя </t>
  </si>
  <si>
    <t>Монтаж смесителя  с душевой сеткой</t>
  </si>
  <si>
    <t>Демонтаж радиаторных батарей  при отсутствии отсекающего крана в квартире (сброс, воды из системы)</t>
  </si>
  <si>
    <t xml:space="preserve">Демонтаж радиаторных батарей  при наличии отсекающего крана в квартире </t>
  </si>
  <si>
    <t>Замена межсекционных прокладок в старых радиаторах (каждая дополнительная секция)</t>
  </si>
  <si>
    <t>Смена головки для смесителей холодной и горячей воды</t>
  </si>
  <si>
    <t xml:space="preserve">Добавление секции радиаторов </t>
  </si>
  <si>
    <t>Снятие секций радиаторов</t>
  </si>
  <si>
    <t>Установка водонагревателя (титан) с подготовкой внутриквартирной сети</t>
  </si>
  <si>
    <t>Демонтаж водонагревателя (титан)</t>
  </si>
  <si>
    <t>Монтаж водонагревателя (титан) на подготовленное место внутриквартирной сети</t>
  </si>
  <si>
    <t>Смена душа на гибком шланге</t>
  </si>
  <si>
    <t>Смена трубки гибкого шланга</t>
  </si>
  <si>
    <t>Разбор, очистка и сборка канализационного сифона</t>
  </si>
  <si>
    <t>Устранение течи резьбового соединения (типа "американка") путем протяжки</t>
  </si>
  <si>
    <t>Замена прокладки на ИПУ тепла или воды</t>
  </si>
  <si>
    <t>Демонтаж счетчика по учету тепла d 15-20 мм. с установкой имитатора</t>
  </si>
  <si>
    <t>Монтаж счетчика по учету тепла d 15-20 мм. с удалением имитатора</t>
  </si>
  <si>
    <t>Установка фильтра тонкой очистки с подготовкой сети</t>
  </si>
  <si>
    <t>Замена корпуса фильтра тонкой очистки</t>
  </si>
  <si>
    <t>Замена картриджа фильтра тонкой очистки</t>
  </si>
  <si>
    <t>Замена соединительного фитинга наметалопластиковой трубе д 15-20мм</t>
  </si>
  <si>
    <t>Замена тройного фитинга на металопластиковой трубе д 15-20мм</t>
  </si>
  <si>
    <t>Замена поврежденного участка  металопластиковой трубы д 15-20мм (без замены фитингов)</t>
  </si>
  <si>
    <t>Демонтаж керамического умывальника без сохранения целостности</t>
  </si>
  <si>
    <t>Смена гибкой гофрированной трубы  унитаза д 100 мм (без демонтажа унитаза)</t>
  </si>
  <si>
    <t>Отключение общедомового стояка системы ХВС</t>
  </si>
  <si>
    <t>Отключение общедомового стояка системы ГВС</t>
  </si>
  <si>
    <t xml:space="preserve">Отключение общедомового стояка системы отопления при  этажности 3-5 </t>
  </si>
  <si>
    <t>Отключение общедомового стояка системы отопления в домах этажностью выше 3-5  с увеличением  выполнения работ на 0,4 часа за каждый этаж</t>
  </si>
  <si>
    <t>Балансировка внутриквартирной системы отопления</t>
  </si>
  <si>
    <t>Замена концевого фитинга на батарее, установка терморегулятора, установка или замена крана "маевского"</t>
  </si>
  <si>
    <t xml:space="preserve">мнтаж силовой розетки </t>
  </si>
  <si>
    <t>Устранение течи  фитинга на металопластиковой трубе д 15-20мм путем протяжки</t>
  </si>
  <si>
    <t>Монтаж ванны (акрил) со сборкой сливного сифона, смесителя с душевой лейкой</t>
  </si>
  <si>
    <t>________________Н.Н.Молчанов</t>
  </si>
  <si>
    <t>Стоимость 1 часа  санитрано-технических работ</t>
  </si>
  <si>
    <t>"_______"________________2016 г.</t>
  </si>
  <si>
    <t>1 час</t>
  </si>
  <si>
    <t>ТЕР р  65-6-9</t>
  </si>
  <si>
    <t>ТЕР р 65-5-7</t>
  </si>
  <si>
    <t>ТЕР р 65-5-6</t>
  </si>
  <si>
    <t>Монтаж  ванны (сталь)</t>
  </si>
  <si>
    <t>Монтаж смесителя без душевой сетки</t>
  </si>
  <si>
    <t>одна секция</t>
  </si>
  <si>
    <t xml:space="preserve">Замена межсекционных прокладок в старых радиаторах </t>
  </si>
  <si>
    <t>каждая дополнительная секция</t>
  </si>
  <si>
    <t>Добавление секций радиаторов</t>
  </si>
  <si>
    <t xml:space="preserve">Добавление секций радиаторов </t>
  </si>
  <si>
    <t>1 кв.</t>
  </si>
  <si>
    <t>Запуск внутриквартирной системы отопления</t>
  </si>
  <si>
    <t>Смена сифона раковины или ванны</t>
  </si>
  <si>
    <t>Замена крана в системе отопления</t>
  </si>
  <si>
    <t>"____" _____________ 2016г.</t>
  </si>
  <si>
    <t>Трудозатраты  час</t>
  </si>
  <si>
    <t>ТЕРр 67-1-1</t>
  </si>
  <si>
    <t>В трубопроводах канализации</t>
  </si>
  <si>
    <t>Унитаза</t>
  </si>
  <si>
    <t>Замена оконных ручек</t>
  </si>
  <si>
    <t>Демонтаж керамического умывальника с сохранением целостности</t>
  </si>
  <si>
    <t>Себестоимость услуги (с НДС) руб.</t>
  </si>
  <si>
    <t>ТЕР р  65-4-2</t>
  </si>
  <si>
    <t>Прейскурант цен                                                                                     на платные услуги, оказываемые населению                                    на 2017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</si>
</sst>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2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29.28125" style="2" customWidth="1"/>
    <col min="2" max="2" width="9.421875" style="2" customWidth="1"/>
    <col min="3" max="3" width="7.7109375" style="2" customWidth="1"/>
    <col min="4" max="4" width="7.28125" style="2" hidden="1" customWidth="1"/>
    <col min="5" max="5" width="7.57421875" style="2" customWidth="1"/>
    <col min="6" max="6" width="8.57421875" style="2" customWidth="1"/>
    <col min="7" max="7" width="9.7109375" style="2" customWidth="1"/>
    <col min="8" max="8" width="9.140625" style="2" customWidth="1"/>
    <col min="9" max="9" width="9.28125" style="2" customWidth="1"/>
    <col min="10" max="10" width="12.00390625" style="2" bestFit="1" customWidth="1"/>
    <col min="11" max="11" width="11.7109375" style="0" customWidth="1"/>
  </cols>
  <sheetData>
    <row r="1" spans="6:10" ht="15">
      <c r="F1" s="34"/>
      <c r="G1" s="34"/>
      <c r="H1" s="32" t="s">
        <v>160</v>
      </c>
      <c r="I1" s="32"/>
      <c r="J1" s="32"/>
    </row>
    <row r="2" spans="7:10" ht="14.25">
      <c r="G2" s="33" t="s">
        <v>161</v>
      </c>
      <c r="H2" s="33"/>
      <c r="I2" s="33"/>
      <c r="J2" s="33"/>
    </row>
    <row r="3" spans="7:10" ht="14.25">
      <c r="G3" s="33" t="s">
        <v>231</v>
      </c>
      <c r="H3" s="33"/>
      <c r="I3" s="33"/>
      <c r="J3" s="33"/>
    </row>
    <row r="4" spans="6:7" ht="14.25">
      <c r="F4" s="35"/>
      <c r="G4" s="35"/>
    </row>
    <row r="5" spans="7:10" ht="14.25">
      <c r="G5" s="33" t="s">
        <v>233</v>
      </c>
      <c r="H5" s="33"/>
      <c r="I5" s="33"/>
      <c r="J5" s="33"/>
    </row>
    <row r="7" spans="1:10" ht="15">
      <c r="A7" s="3"/>
      <c r="B7" s="36" t="s">
        <v>258</v>
      </c>
      <c r="C7" s="36"/>
      <c r="D7" s="36"/>
      <c r="E7" s="36"/>
      <c r="F7" s="36"/>
      <c r="G7" s="36"/>
      <c r="H7" s="3"/>
      <c r="I7" s="3"/>
      <c r="J7" s="3"/>
    </row>
    <row r="8" spans="1:10" ht="33" customHeight="1">
      <c r="A8" s="3"/>
      <c r="B8" s="36"/>
      <c r="C8" s="36"/>
      <c r="D8" s="36"/>
      <c r="E8" s="36"/>
      <c r="F8" s="36"/>
      <c r="G8" s="36"/>
      <c r="H8" s="3"/>
      <c r="I8" s="3"/>
      <c r="J8" s="3"/>
    </row>
    <row r="9" spans="1:11" ht="60">
      <c r="A9" s="4" t="s">
        <v>0</v>
      </c>
      <c r="B9" s="5" t="s">
        <v>1</v>
      </c>
      <c r="C9" s="4" t="s">
        <v>2</v>
      </c>
      <c r="D9" s="5" t="s">
        <v>3</v>
      </c>
      <c r="E9" s="5" t="s">
        <v>250</v>
      </c>
      <c r="F9" s="5" t="s">
        <v>5</v>
      </c>
      <c r="G9" s="5" t="s">
        <v>6</v>
      </c>
      <c r="H9" s="5" t="s">
        <v>169</v>
      </c>
      <c r="I9" s="5" t="s">
        <v>7</v>
      </c>
      <c r="J9" s="5" t="s">
        <v>8</v>
      </c>
      <c r="K9" s="5" t="s">
        <v>256</v>
      </c>
    </row>
    <row r="10" spans="1:11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0" ht="15">
      <c r="A11" s="37" t="s">
        <v>9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1" ht="30">
      <c r="A12" s="7" t="s">
        <v>232</v>
      </c>
      <c r="B12" s="5" t="s">
        <v>235</v>
      </c>
      <c r="C12" s="4" t="s">
        <v>234</v>
      </c>
      <c r="D12" s="4">
        <v>4</v>
      </c>
      <c r="E12" s="4">
        <v>1</v>
      </c>
      <c r="F12" s="4">
        <v>236.59</v>
      </c>
      <c r="G12" s="8">
        <f aca="true" t="shared" si="0" ref="G12:G17">F12*E12</f>
        <v>236.59</v>
      </c>
      <c r="H12" s="8">
        <f>G12*30.3/100</f>
        <v>71.68677000000001</v>
      </c>
      <c r="I12" s="8">
        <f aca="true" t="shared" si="1" ref="I12:I17">G12*30/100</f>
        <v>70.977</v>
      </c>
      <c r="J12" s="8">
        <f aca="true" t="shared" si="2" ref="J12:J17">G12+H12+I12</f>
        <v>379.25377000000003</v>
      </c>
      <c r="K12" s="8">
        <f>J12*1.18</f>
        <v>447.51944860000003</v>
      </c>
    </row>
    <row r="13" spans="1:11" ht="30">
      <c r="A13" s="7" t="s">
        <v>183</v>
      </c>
      <c r="B13" s="5" t="s">
        <v>257</v>
      </c>
      <c r="C13" s="4" t="s">
        <v>10</v>
      </c>
      <c r="D13" s="4">
        <v>3.5</v>
      </c>
      <c r="E13" s="4">
        <v>1</v>
      </c>
      <c r="F13" s="4">
        <v>236.59</v>
      </c>
      <c r="G13" s="8">
        <f t="shared" si="0"/>
        <v>236.59</v>
      </c>
      <c r="H13" s="8">
        <f>G13*30.3/100</f>
        <v>71.68677000000001</v>
      </c>
      <c r="I13" s="8">
        <f t="shared" si="1"/>
        <v>70.977</v>
      </c>
      <c r="J13" s="8">
        <f t="shared" si="2"/>
        <v>379.25377000000003</v>
      </c>
      <c r="K13" s="8">
        <f aca="true" t="shared" si="3" ref="K13:K76">J13*1.18</f>
        <v>447.51944860000003</v>
      </c>
    </row>
    <row r="14" spans="1:11" ht="30">
      <c r="A14" s="7" t="s">
        <v>184</v>
      </c>
      <c r="B14" s="5" t="s">
        <v>235</v>
      </c>
      <c r="C14" s="4" t="s">
        <v>10</v>
      </c>
      <c r="D14" s="4">
        <v>3.5</v>
      </c>
      <c r="E14" s="4">
        <v>2</v>
      </c>
      <c r="F14" s="4">
        <v>236.59</v>
      </c>
      <c r="G14" s="8">
        <f t="shared" si="0"/>
        <v>473.18</v>
      </c>
      <c r="H14" s="8">
        <f>G14*30.3/100</f>
        <v>143.37354000000002</v>
      </c>
      <c r="I14" s="8">
        <f t="shared" si="1"/>
        <v>141.954</v>
      </c>
      <c r="J14" s="8">
        <f t="shared" si="2"/>
        <v>758.5075400000001</v>
      </c>
      <c r="K14" s="8">
        <f t="shared" si="3"/>
        <v>895.0388972000001</v>
      </c>
    </row>
    <row r="15" spans="1:11" ht="30">
      <c r="A15" s="7" t="s">
        <v>185</v>
      </c>
      <c r="B15" s="5" t="s">
        <v>235</v>
      </c>
      <c r="C15" s="4" t="s">
        <v>10</v>
      </c>
      <c r="D15" s="4">
        <v>3.5</v>
      </c>
      <c r="E15" s="4">
        <v>0.5</v>
      </c>
      <c r="F15" s="4">
        <f>F13</f>
        <v>236.59</v>
      </c>
      <c r="G15" s="4">
        <f t="shared" si="0"/>
        <v>118.295</v>
      </c>
      <c r="H15" s="8">
        <f>G15*30.3/100</f>
        <v>35.843385000000005</v>
      </c>
      <c r="I15" s="8">
        <f t="shared" si="1"/>
        <v>35.4885</v>
      </c>
      <c r="J15" s="8">
        <f t="shared" si="2"/>
        <v>189.62688500000002</v>
      </c>
      <c r="K15" s="8">
        <f t="shared" si="3"/>
        <v>223.75972430000002</v>
      </c>
    </row>
    <row r="16" spans="1:11" ht="30">
      <c r="A16" s="7" t="s">
        <v>12</v>
      </c>
      <c r="B16" s="5" t="s">
        <v>235</v>
      </c>
      <c r="C16" s="4" t="s">
        <v>15</v>
      </c>
      <c r="D16" s="4">
        <v>3.5</v>
      </c>
      <c r="E16" s="4">
        <v>1.5</v>
      </c>
      <c r="F16" s="4">
        <f aca="true" t="shared" si="4" ref="F16:F97">F15</f>
        <v>236.59</v>
      </c>
      <c r="G16" s="4">
        <f t="shared" si="0"/>
        <v>354.885</v>
      </c>
      <c r="H16" s="8">
        <f aca="true" t="shared" si="5" ref="H16:H51">G16*30.3/100</f>
        <v>107.530155</v>
      </c>
      <c r="I16" s="8">
        <f t="shared" si="1"/>
        <v>106.46549999999999</v>
      </c>
      <c r="J16" s="8">
        <f t="shared" si="2"/>
        <v>568.8806549999999</v>
      </c>
      <c r="K16" s="8">
        <f t="shared" si="3"/>
        <v>671.2791728999999</v>
      </c>
    </row>
    <row r="17" spans="1:11" ht="30" hidden="1">
      <c r="A17" s="7" t="s">
        <v>13</v>
      </c>
      <c r="B17" s="5" t="s">
        <v>14</v>
      </c>
      <c r="C17" s="4" t="s">
        <v>15</v>
      </c>
      <c r="D17" s="4">
        <v>3.5</v>
      </c>
      <c r="E17" s="4">
        <v>3.55</v>
      </c>
      <c r="F17" s="4">
        <f>F16</f>
        <v>236.59</v>
      </c>
      <c r="G17" s="8">
        <f t="shared" si="0"/>
        <v>839.8945</v>
      </c>
      <c r="H17" s="8">
        <f t="shared" si="5"/>
        <v>254.48803350000003</v>
      </c>
      <c r="I17" s="8">
        <f t="shared" si="1"/>
        <v>251.96835</v>
      </c>
      <c r="J17" s="8">
        <f t="shared" si="2"/>
        <v>1346.3508835000002</v>
      </c>
      <c r="K17" s="8">
        <f t="shared" si="3"/>
        <v>1588.6940425300002</v>
      </c>
    </row>
    <row r="18" spans="1:11" ht="45">
      <c r="A18" s="7" t="s">
        <v>220</v>
      </c>
      <c r="B18" s="5" t="s">
        <v>16</v>
      </c>
      <c r="C18" s="5" t="s">
        <v>17</v>
      </c>
      <c r="D18" s="4">
        <v>3.5</v>
      </c>
      <c r="E18" s="4">
        <v>0.513</v>
      </c>
      <c r="F18" s="4">
        <f>F17</f>
        <v>236.59</v>
      </c>
      <c r="G18" s="8">
        <f aca="true" t="shared" si="6" ref="G18:G62">F18*E18</f>
        <v>121.37067</v>
      </c>
      <c r="H18" s="8">
        <f t="shared" si="5"/>
        <v>36.77531301</v>
      </c>
      <c r="I18" s="8">
        <f aca="true" t="shared" si="7" ref="I18:I62">G18*30/100</f>
        <v>36.411201</v>
      </c>
      <c r="J18" s="8">
        <f aca="true" t="shared" si="8" ref="J18:J27">G18+H18+I18</f>
        <v>194.55718401000001</v>
      </c>
      <c r="K18" s="8">
        <f t="shared" si="3"/>
        <v>229.5774771318</v>
      </c>
    </row>
    <row r="19" spans="1:11" ht="50.25" customHeight="1">
      <c r="A19" s="7" t="s">
        <v>255</v>
      </c>
      <c r="B19" s="5" t="s">
        <v>16</v>
      </c>
      <c r="C19" s="5" t="s">
        <v>17</v>
      </c>
      <c r="D19" s="4">
        <v>3.5</v>
      </c>
      <c r="E19" s="4">
        <v>1.5</v>
      </c>
      <c r="F19" s="4">
        <f>F18</f>
        <v>236.59</v>
      </c>
      <c r="G19" s="8">
        <f>F19*E19</f>
        <v>354.885</v>
      </c>
      <c r="H19" s="8">
        <f>G19*30.3/100</f>
        <v>107.530155</v>
      </c>
      <c r="I19" s="8">
        <f>G19*30/100</f>
        <v>106.46549999999999</v>
      </c>
      <c r="J19" s="8">
        <f t="shared" si="8"/>
        <v>568.8806549999999</v>
      </c>
      <c r="K19" s="8">
        <f t="shared" si="3"/>
        <v>671.2791728999999</v>
      </c>
    </row>
    <row r="20" spans="1:11" ht="45">
      <c r="A20" s="7" t="s">
        <v>186</v>
      </c>
      <c r="B20" s="5" t="s">
        <v>16</v>
      </c>
      <c r="C20" s="5" t="s">
        <v>17</v>
      </c>
      <c r="D20" s="4">
        <v>3.5</v>
      </c>
      <c r="E20" s="4">
        <v>2</v>
      </c>
      <c r="F20" s="4">
        <f>F19</f>
        <v>236.59</v>
      </c>
      <c r="G20" s="8">
        <f>F20*E20</f>
        <v>473.18</v>
      </c>
      <c r="H20" s="8">
        <f>G20*30.3/100</f>
        <v>143.37354000000002</v>
      </c>
      <c r="I20" s="8">
        <f>G20*30/100</f>
        <v>141.954</v>
      </c>
      <c r="J20" s="8">
        <f t="shared" si="8"/>
        <v>758.5075400000001</v>
      </c>
      <c r="K20" s="8">
        <f t="shared" si="3"/>
        <v>895.0388972000001</v>
      </c>
    </row>
    <row r="21" spans="1:11" ht="30">
      <c r="A21" s="7" t="s">
        <v>187</v>
      </c>
      <c r="B21" s="5" t="s">
        <v>16</v>
      </c>
      <c r="C21" s="5" t="s">
        <v>17</v>
      </c>
      <c r="D21" s="4">
        <v>3.5</v>
      </c>
      <c r="E21" s="4">
        <v>1</v>
      </c>
      <c r="F21" s="4">
        <f>F20</f>
        <v>236.59</v>
      </c>
      <c r="G21" s="8">
        <f>F21*E21</f>
        <v>236.59</v>
      </c>
      <c r="H21" s="8">
        <f>G21*30.3/100</f>
        <v>71.68677000000001</v>
      </c>
      <c r="I21" s="8">
        <f>G21*30/100</f>
        <v>70.977</v>
      </c>
      <c r="J21" s="8">
        <f t="shared" si="8"/>
        <v>379.25377000000003</v>
      </c>
      <c r="K21" s="8">
        <f t="shared" si="3"/>
        <v>447.51944860000003</v>
      </c>
    </row>
    <row r="22" spans="1:11" ht="45">
      <c r="A22" s="7" t="s">
        <v>188</v>
      </c>
      <c r="B22" s="5" t="s">
        <v>18</v>
      </c>
      <c r="C22" s="5" t="s">
        <v>17</v>
      </c>
      <c r="D22" s="4">
        <v>3.5</v>
      </c>
      <c r="E22" s="4">
        <v>2</v>
      </c>
      <c r="F22" s="4">
        <f>F18</f>
        <v>236.59</v>
      </c>
      <c r="G22" s="8">
        <f t="shared" si="6"/>
        <v>473.18</v>
      </c>
      <c r="H22" s="8">
        <f t="shared" si="5"/>
        <v>143.37354000000002</v>
      </c>
      <c r="I22" s="8">
        <f t="shared" si="7"/>
        <v>141.954</v>
      </c>
      <c r="J22" s="8">
        <f t="shared" si="8"/>
        <v>758.5075400000001</v>
      </c>
      <c r="K22" s="8">
        <f t="shared" si="3"/>
        <v>895.0388972000001</v>
      </c>
    </row>
    <row r="23" spans="1:11" ht="30" hidden="1">
      <c r="A23" s="7" t="s">
        <v>19</v>
      </c>
      <c r="B23" s="5" t="s">
        <v>20</v>
      </c>
      <c r="C23" s="5" t="s">
        <v>15</v>
      </c>
      <c r="D23" s="4">
        <v>4</v>
      </c>
      <c r="E23" s="4">
        <v>1.732</v>
      </c>
      <c r="F23" s="4">
        <f t="shared" si="4"/>
        <v>236.59</v>
      </c>
      <c r="G23" s="8">
        <f t="shared" si="6"/>
        <v>409.77388</v>
      </c>
      <c r="H23" s="8">
        <f t="shared" si="5"/>
        <v>124.16148564000001</v>
      </c>
      <c r="I23" s="8">
        <f t="shared" si="7"/>
        <v>122.93216400000001</v>
      </c>
      <c r="J23" s="8">
        <f t="shared" si="8"/>
        <v>656.86752964</v>
      </c>
      <c r="K23" s="8">
        <f t="shared" si="3"/>
        <v>775.1036849752</v>
      </c>
    </row>
    <row r="24" spans="1:11" ht="30" hidden="1">
      <c r="A24" s="7" t="s">
        <v>21</v>
      </c>
      <c r="B24" s="5" t="s">
        <v>22</v>
      </c>
      <c r="C24" s="5" t="s">
        <v>17</v>
      </c>
      <c r="D24" s="4">
        <v>4</v>
      </c>
      <c r="E24" s="4">
        <v>2.165</v>
      </c>
      <c r="F24" s="4">
        <f t="shared" si="4"/>
        <v>236.59</v>
      </c>
      <c r="G24" s="8">
        <f t="shared" si="6"/>
        <v>512.21735</v>
      </c>
      <c r="H24" s="8">
        <f t="shared" si="5"/>
        <v>155.20185705</v>
      </c>
      <c r="I24" s="8">
        <f t="shared" si="7"/>
        <v>153.66520500000001</v>
      </c>
      <c r="J24" s="8">
        <f t="shared" si="8"/>
        <v>821.0844120500001</v>
      </c>
      <c r="K24" s="8">
        <f t="shared" si="3"/>
        <v>968.879606219</v>
      </c>
    </row>
    <row r="25" spans="1:11" ht="66" customHeight="1">
      <c r="A25" s="7" t="s">
        <v>189</v>
      </c>
      <c r="B25" s="5" t="s">
        <v>23</v>
      </c>
      <c r="C25" s="5" t="s">
        <v>17</v>
      </c>
      <c r="D25" s="4">
        <v>3.5</v>
      </c>
      <c r="E25" s="4">
        <v>0.5</v>
      </c>
      <c r="F25" s="4">
        <f t="shared" si="4"/>
        <v>236.59</v>
      </c>
      <c r="G25" s="8">
        <f t="shared" si="6"/>
        <v>118.295</v>
      </c>
      <c r="H25" s="8">
        <f t="shared" si="5"/>
        <v>35.843385000000005</v>
      </c>
      <c r="I25" s="8">
        <f t="shared" si="7"/>
        <v>35.4885</v>
      </c>
      <c r="J25" s="8">
        <f t="shared" si="8"/>
        <v>189.62688500000002</v>
      </c>
      <c r="K25" s="8">
        <f t="shared" si="3"/>
        <v>223.75972430000002</v>
      </c>
    </row>
    <row r="26" spans="1:11" ht="36" customHeight="1">
      <c r="A26" s="7" t="s">
        <v>190</v>
      </c>
      <c r="B26" s="5" t="s">
        <v>23</v>
      </c>
      <c r="C26" s="5" t="s">
        <v>17</v>
      </c>
      <c r="D26" s="4">
        <v>3.5</v>
      </c>
      <c r="E26" s="4">
        <v>1</v>
      </c>
      <c r="F26" s="4">
        <f t="shared" si="4"/>
        <v>236.59</v>
      </c>
      <c r="G26" s="8">
        <f>F26*E26</f>
        <v>236.59</v>
      </c>
      <c r="H26" s="8">
        <f>G26*30.3/100</f>
        <v>71.68677000000001</v>
      </c>
      <c r="I26" s="8">
        <f>G26*30/100</f>
        <v>70.977</v>
      </c>
      <c r="J26" s="8">
        <f t="shared" si="8"/>
        <v>379.25377000000003</v>
      </c>
      <c r="K26" s="8">
        <f t="shared" si="3"/>
        <v>447.51944860000003</v>
      </c>
    </row>
    <row r="27" spans="1:11" ht="30">
      <c r="A27" s="7" t="s">
        <v>191</v>
      </c>
      <c r="B27" s="5" t="s">
        <v>24</v>
      </c>
      <c r="C27" s="4" t="s">
        <v>15</v>
      </c>
      <c r="D27" s="4">
        <v>3.5</v>
      </c>
      <c r="E27" s="4">
        <v>2</v>
      </c>
      <c r="F27" s="4">
        <f>F25</f>
        <v>236.59</v>
      </c>
      <c r="G27" s="8">
        <f t="shared" si="6"/>
        <v>473.18</v>
      </c>
      <c r="H27" s="8">
        <f t="shared" si="5"/>
        <v>143.37354000000002</v>
      </c>
      <c r="I27" s="8">
        <f t="shared" si="7"/>
        <v>141.954</v>
      </c>
      <c r="J27" s="8">
        <f t="shared" si="8"/>
        <v>758.5075400000001</v>
      </c>
      <c r="K27" s="8">
        <f t="shared" si="3"/>
        <v>895.0388972000001</v>
      </c>
    </row>
    <row r="28" spans="1:11" ht="15" hidden="1">
      <c r="A28" s="7"/>
      <c r="B28" s="5"/>
      <c r="C28" s="4"/>
      <c r="D28" s="4"/>
      <c r="E28" s="4"/>
      <c r="F28" s="4"/>
      <c r="G28" s="8"/>
      <c r="H28" s="8"/>
      <c r="I28" s="8"/>
      <c r="J28" s="8"/>
      <c r="K28" s="8">
        <f t="shared" si="3"/>
        <v>0</v>
      </c>
    </row>
    <row r="29" spans="1:11" ht="30">
      <c r="A29" s="7" t="s">
        <v>193</v>
      </c>
      <c r="B29" s="5" t="s">
        <v>25</v>
      </c>
      <c r="C29" s="4" t="s">
        <v>15</v>
      </c>
      <c r="D29" s="4">
        <v>3.5</v>
      </c>
      <c r="E29" s="4">
        <v>2</v>
      </c>
      <c r="F29" s="4">
        <f aca="true" t="shared" si="9" ref="F29:F34">F27</f>
        <v>236.59</v>
      </c>
      <c r="G29" s="8">
        <f aca="true" t="shared" si="10" ref="G29:G34">F29*E29</f>
        <v>473.18</v>
      </c>
      <c r="H29" s="8">
        <f aca="true" t="shared" si="11" ref="H29:H34">G29*30.3/100</f>
        <v>143.37354000000002</v>
      </c>
      <c r="I29" s="8">
        <f aca="true" t="shared" si="12" ref="I29:I34">G29*30/100</f>
        <v>141.954</v>
      </c>
      <c r="J29" s="8">
        <f aca="true" t="shared" si="13" ref="J29:J34">G29+H29+I29</f>
        <v>758.5075400000001</v>
      </c>
      <c r="K29" s="8">
        <f t="shared" si="3"/>
        <v>895.0388972000001</v>
      </c>
    </row>
    <row r="30" spans="1:11" ht="30">
      <c r="A30" s="7" t="s">
        <v>192</v>
      </c>
      <c r="B30" s="5" t="s">
        <v>25</v>
      </c>
      <c r="C30" s="4" t="s">
        <v>15</v>
      </c>
      <c r="D30" s="4">
        <v>3.5</v>
      </c>
      <c r="E30" s="4">
        <v>2</v>
      </c>
      <c r="F30" s="4">
        <v>236.59</v>
      </c>
      <c r="G30" s="8">
        <f t="shared" si="10"/>
        <v>473.18</v>
      </c>
      <c r="H30" s="8">
        <f t="shared" si="11"/>
        <v>143.37354000000002</v>
      </c>
      <c r="I30" s="8">
        <f t="shared" si="12"/>
        <v>141.954</v>
      </c>
      <c r="J30" s="8">
        <f t="shared" si="13"/>
        <v>758.5075400000001</v>
      </c>
      <c r="K30" s="8">
        <f t="shared" si="3"/>
        <v>895.0388972000001</v>
      </c>
    </row>
    <row r="31" spans="1:11" ht="30">
      <c r="A31" s="7" t="s">
        <v>194</v>
      </c>
      <c r="B31" s="5" t="s">
        <v>25</v>
      </c>
      <c r="C31" s="4" t="s">
        <v>15</v>
      </c>
      <c r="D31" s="4">
        <v>3.5</v>
      </c>
      <c r="E31" s="4">
        <v>3</v>
      </c>
      <c r="F31" s="4">
        <f t="shared" si="9"/>
        <v>236.59</v>
      </c>
      <c r="G31" s="8">
        <f t="shared" si="10"/>
        <v>709.77</v>
      </c>
      <c r="H31" s="8">
        <f t="shared" si="11"/>
        <v>215.06031</v>
      </c>
      <c r="I31" s="8">
        <f t="shared" si="12"/>
        <v>212.93099999999998</v>
      </c>
      <c r="J31" s="8">
        <f t="shared" si="13"/>
        <v>1137.7613099999999</v>
      </c>
      <c r="K31" s="8">
        <f t="shared" si="3"/>
        <v>1342.5583457999999</v>
      </c>
    </row>
    <row r="32" spans="1:11" ht="30">
      <c r="A32" s="7" t="s">
        <v>238</v>
      </c>
      <c r="B32" s="5" t="s">
        <v>25</v>
      </c>
      <c r="C32" s="4" t="s">
        <v>15</v>
      </c>
      <c r="D32" s="4">
        <v>3.5</v>
      </c>
      <c r="E32" s="4">
        <v>3</v>
      </c>
      <c r="F32" s="4">
        <f t="shared" si="9"/>
        <v>236.59</v>
      </c>
      <c r="G32" s="8">
        <f t="shared" si="10"/>
        <v>709.77</v>
      </c>
      <c r="H32" s="8">
        <f t="shared" si="11"/>
        <v>215.06031</v>
      </c>
      <c r="I32" s="8">
        <f t="shared" si="12"/>
        <v>212.93099999999998</v>
      </c>
      <c r="J32" s="8">
        <f t="shared" si="13"/>
        <v>1137.7613099999999</v>
      </c>
      <c r="K32" s="8">
        <f t="shared" si="3"/>
        <v>1342.5583457999999</v>
      </c>
    </row>
    <row r="33" spans="1:11" ht="45">
      <c r="A33" s="7" t="s">
        <v>230</v>
      </c>
      <c r="B33" s="5" t="s">
        <v>25</v>
      </c>
      <c r="C33" s="4" t="s">
        <v>15</v>
      </c>
      <c r="D33" s="4">
        <v>3.5</v>
      </c>
      <c r="E33" s="4">
        <v>3</v>
      </c>
      <c r="F33" s="4">
        <f t="shared" si="9"/>
        <v>236.59</v>
      </c>
      <c r="G33" s="8">
        <f t="shared" si="10"/>
        <v>709.77</v>
      </c>
      <c r="H33" s="8">
        <f t="shared" si="11"/>
        <v>215.06031</v>
      </c>
      <c r="I33" s="8">
        <f t="shared" si="12"/>
        <v>212.93099999999998</v>
      </c>
      <c r="J33" s="8">
        <f t="shared" si="13"/>
        <v>1137.7613099999999</v>
      </c>
      <c r="K33" s="8">
        <f t="shared" si="3"/>
        <v>1342.5583457999999</v>
      </c>
    </row>
    <row r="34" spans="1:11" ht="60">
      <c r="A34" s="7" t="s">
        <v>195</v>
      </c>
      <c r="B34" s="5" t="s">
        <v>25</v>
      </c>
      <c r="C34" s="4" t="s">
        <v>15</v>
      </c>
      <c r="D34" s="4">
        <v>3.5</v>
      </c>
      <c r="E34" s="4">
        <v>5</v>
      </c>
      <c r="F34" s="4">
        <f t="shared" si="9"/>
        <v>236.59</v>
      </c>
      <c r="G34" s="8">
        <f t="shared" si="10"/>
        <v>1182.95</v>
      </c>
      <c r="H34" s="8">
        <f t="shared" si="11"/>
        <v>358.43385</v>
      </c>
      <c r="I34" s="8">
        <f t="shared" si="12"/>
        <v>354.885</v>
      </c>
      <c r="J34" s="8">
        <f t="shared" si="13"/>
        <v>1896.2688500000002</v>
      </c>
      <c r="K34" s="8">
        <f t="shared" si="3"/>
        <v>2237.597243</v>
      </c>
    </row>
    <row r="35" spans="1:11" ht="30">
      <c r="A35" s="7" t="s">
        <v>196</v>
      </c>
      <c r="B35" s="5" t="s">
        <v>237</v>
      </c>
      <c r="C35" s="4" t="s">
        <v>15</v>
      </c>
      <c r="D35" s="4">
        <v>3.5</v>
      </c>
      <c r="E35" s="4">
        <v>0.5</v>
      </c>
      <c r="F35" s="4">
        <f>F30</f>
        <v>236.59</v>
      </c>
      <c r="G35" s="8">
        <f t="shared" si="6"/>
        <v>118.295</v>
      </c>
      <c r="H35" s="8">
        <f t="shared" si="5"/>
        <v>35.843385000000005</v>
      </c>
      <c r="I35" s="8">
        <f t="shared" si="7"/>
        <v>35.4885</v>
      </c>
      <c r="J35" s="8">
        <f aca="true" t="shared" si="14" ref="J35:J51">G35+H35+I35</f>
        <v>189.62688500000002</v>
      </c>
      <c r="K35" s="8">
        <f t="shared" si="3"/>
        <v>223.75972430000002</v>
      </c>
    </row>
    <row r="36" spans="1:11" ht="30">
      <c r="A36" s="7" t="s">
        <v>239</v>
      </c>
      <c r="B36" s="5" t="s">
        <v>236</v>
      </c>
      <c r="C36" s="4" t="s">
        <v>15</v>
      </c>
      <c r="D36" s="4">
        <v>3.5</v>
      </c>
      <c r="E36" s="4">
        <v>1</v>
      </c>
      <c r="F36" s="4">
        <f t="shared" si="4"/>
        <v>236.59</v>
      </c>
      <c r="G36" s="8">
        <f t="shared" si="6"/>
        <v>236.59</v>
      </c>
      <c r="H36" s="8">
        <f t="shared" si="5"/>
        <v>71.68677000000001</v>
      </c>
      <c r="I36" s="8">
        <f t="shared" si="7"/>
        <v>70.977</v>
      </c>
      <c r="J36" s="8">
        <f t="shared" si="14"/>
        <v>379.25377000000003</v>
      </c>
      <c r="K36" s="8">
        <f t="shared" si="3"/>
        <v>447.51944860000003</v>
      </c>
    </row>
    <row r="37" spans="1:11" ht="30">
      <c r="A37" s="7" t="s">
        <v>197</v>
      </c>
      <c r="B37" s="5" t="s">
        <v>236</v>
      </c>
      <c r="C37" s="4" t="s">
        <v>15</v>
      </c>
      <c r="D37" s="4">
        <v>3.5</v>
      </c>
      <c r="E37" s="4">
        <v>1.5</v>
      </c>
      <c r="F37" s="4">
        <f t="shared" si="4"/>
        <v>236.59</v>
      </c>
      <c r="G37" s="8">
        <f>F37*E37</f>
        <v>354.885</v>
      </c>
      <c r="H37" s="8">
        <f>G37*30.3/100</f>
        <v>107.530155</v>
      </c>
      <c r="I37" s="8">
        <f>G37*30/100</f>
        <v>106.46549999999999</v>
      </c>
      <c r="J37" s="8">
        <f t="shared" si="14"/>
        <v>568.8806549999999</v>
      </c>
      <c r="K37" s="8">
        <f t="shared" si="3"/>
        <v>671.2791728999999</v>
      </c>
    </row>
    <row r="38" spans="1:11" ht="45">
      <c r="A38" s="7" t="s">
        <v>28</v>
      </c>
      <c r="B38" s="5" t="s">
        <v>29</v>
      </c>
      <c r="C38" s="4" t="s">
        <v>15</v>
      </c>
      <c r="D38" s="4">
        <v>3.5</v>
      </c>
      <c r="E38" s="4">
        <v>2.56</v>
      </c>
      <c r="F38" s="4">
        <f>F36</f>
        <v>236.59</v>
      </c>
      <c r="G38" s="8">
        <f t="shared" si="6"/>
        <v>605.6704</v>
      </c>
      <c r="H38" s="8">
        <f t="shared" si="5"/>
        <v>183.5181312</v>
      </c>
      <c r="I38" s="8">
        <f t="shared" si="7"/>
        <v>181.70112</v>
      </c>
      <c r="J38" s="8">
        <f t="shared" si="14"/>
        <v>970.8896511999999</v>
      </c>
      <c r="K38" s="8">
        <f t="shared" si="3"/>
        <v>1145.6497884159999</v>
      </c>
    </row>
    <row r="39" spans="1:11" ht="45">
      <c r="A39" s="7" t="s">
        <v>30</v>
      </c>
      <c r="B39" s="5" t="s">
        <v>31</v>
      </c>
      <c r="C39" s="4" t="s">
        <v>15</v>
      </c>
      <c r="D39" s="4">
        <v>3.5</v>
      </c>
      <c r="E39" s="4">
        <v>0.33</v>
      </c>
      <c r="F39" s="4">
        <f>F38</f>
        <v>236.59</v>
      </c>
      <c r="G39" s="8">
        <f t="shared" si="6"/>
        <v>78.0747</v>
      </c>
      <c r="H39" s="8">
        <f t="shared" si="5"/>
        <v>23.6566341</v>
      </c>
      <c r="I39" s="8">
        <f t="shared" si="7"/>
        <v>23.42241</v>
      </c>
      <c r="J39" s="8">
        <f t="shared" si="14"/>
        <v>125.15374410000001</v>
      </c>
      <c r="K39" s="8">
        <f t="shared" si="3"/>
        <v>147.681418038</v>
      </c>
    </row>
    <row r="40" spans="1:11" ht="30">
      <c r="A40" s="7" t="s">
        <v>214</v>
      </c>
      <c r="B40" s="5" t="s">
        <v>31</v>
      </c>
      <c r="C40" s="4" t="s">
        <v>15</v>
      </c>
      <c r="D40" s="4">
        <v>3.5</v>
      </c>
      <c r="E40" s="4">
        <v>2.7</v>
      </c>
      <c r="F40" s="4">
        <f>F39</f>
        <v>236.59</v>
      </c>
      <c r="G40" s="8">
        <f>F40*E40</f>
        <v>638.793</v>
      </c>
      <c r="H40" s="8">
        <f>G40*30.3/100</f>
        <v>193.55427900000004</v>
      </c>
      <c r="I40" s="8">
        <f>G40*30/100</f>
        <v>191.6379</v>
      </c>
      <c r="J40" s="8">
        <f t="shared" si="14"/>
        <v>1023.985179</v>
      </c>
      <c r="K40" s="8">
        <f t="shared" si="3"/>
        <v>1208.30251122</v>
      </c>
    </row>
    <row r="41" spans="1:11" ht="30">
      <c r="A41" s="7" t="s">
        <v>215</v>
      </c>
      <c r="B41" s="5" t="s">
        <v>31</v>
      </c>
      <c r="C41" s="4" t="s">
        <v>15</v>
      </c>
      <c r="D41" s="4">
        <v>3.5</v>
      </c>
      <c r="E41" s="4">
        <v>1.86</v>
      </c>
      <c r="F41" s="4">
        <f>F40</f>
        <v>236.59</v>
      </c>
      <c r="G41" s="8">
        <f>F41*E41</f>
        <v>440.05740000000003</v>
      </c>
      <c r="H41" s="8">
        <f>G41*30.3/100</f>
        <v>133.3373922</v>
      </c>
      <c r="I41" s="8">
        <f>G41*30/100</f>
        <v>132.01722</v>
      </c>
      <c r="J41" s="8">
        <f t="shared" si="14"/>
        <v>705.4120121999999</v>
      </c>
      <c r="K41" s="8">
        <f t="shared" si="3"/>
        <v>832.3861743959999</v>
      </c>
    </row>
    <row r="42" spans="1:11" ht="30">
      <c r="A42" s="7" t="s">
        <v>216</v>
      </c>
      <c r="B42" s="5" t="s">
        <v>31</v>
      </c>
      <c r="C42" s="4" t="s">
        <v>15</v>
      </c>
      <c r="D42" s="4">
        <v>3.5</v>
      </c>
      <c r="E42" s="4">
        <v>0.5</v>
      </c>
      <c r="F42" s="4">
        <f>F41</f>
        <v>236.59</v>
      </c>
      <c r="G42" s="8">
        <f>F42*E42</f>
        <v>118.295</v>
      </c>
      <c r="H42" s="8">
        <f>G42*30.3/100</f>
        <v>35.843385000000005</v>
      </c>
      <c r="I42" s="8">
        <f>G42*30/100</f>
        <v>35.4885</v>
      </c>
      <c r="J42" s="8">
        <f t="shared" si="14"/>
        <v>189.62688500000002</v>
      </c>
      <c r="K42" s="8">
        <f t="shared" si="3"/>
        <v>223.75972430000002</v>
      </c>
    </row>
    <row r="43" spans="1:11" ht="30">
      <c r="A43" s="7" t="s">
        <v>32</v>
      </c>
      <c r="B43" s="5" t="s">
        <v>33</v>
      </c>
      <c r="C43" s="4" t="s">
        <v>15</v>
      </c>
      <c r="D43" s="4">
        <v>3</v>
      </c>
      <c r="E43" s="4">
        <v>0.44</v>
      </c>
      <c r="F43" s="4">
        <f>F39</f>
        <v>236.59</v>
      </c>
      <c r="G43" s="8">
        <f t="shared" si="6"/>
        <v>104.0996</v>
      </c>
      <c r="H43" s="8">
        <f t="shared" si="5"/>
        <v>31.542178800000002</v>
      </c>
      <c r="I43" s="8">
        <f t="shared" si="7"/>
        <v>31.229879999999998</v>
      </c>
      <c r="J43" s="8">
        <f t="shared" si="14"/>
        <v>166.8716588</v>
      </c>
      <c r="K43" s="8">
        <f t="shared" si="3"/>
        <v>196.908557384</v>
      </c>
    </row>
    <row r="44" spans="1:11" ht="75">
      <c r="A44" s="7" t="s">
        <v>198</v>
      </c>
      <c r="B44" s="5" t="s">
        <v>34</v>
      </c>
      <c r="C44" s="5" t="s">
        <v>35</v>
      </c>
      <c r="D44" s="4">
        <v>2</v>
      </c>
      <c r="E44" s="4">
        <v>2.19</v>
      </c>
      <c r="F44" s="4">
        <f t="shared" si="4"/>
        <v>236.59</v>
      </c>
      <c r="G44" s="8">
        <f t="shared" si="6"/>
        <v>518.1321</v>
      </c>
      <c r="H44" s="8">
        <f t="shared" si="5"/>
        <v>156.99402630000003</v>
      </c>
      <c r="I44" s="8">
        <f t="shared" si="7"/>
        <v>155.43963000000002</v>
      </c>
      <c r="J44" s="8">
        <f t="shared" si="14"/>
        <v>830.5657563000002</v>
      </c>
      <c r="K44" s="8">
        <f t="shared" si="3"/>
        <v>980.0675924340002</v>
      </c>
    </row>
    <row r="45" spans="1:11" ht="45">
      <c r="A45" s="7" t="s">
        <v>199</v>
      </c>
      <c r="B45" s="5" t="s">
        <v>36</v>
      </c>
      <c r="C45" s="5" t="s">
        <v>35</v>
      </c>
      <c r="D45" s="4">
        <v>2</v>
      </c>
      <c r="E45" s="4">
        <v>1.86</v>
      </c>
      <c r="F45" s="4">
        <f t="shared" si="4"/>
        <v>236.59</v>
      </c>
      <c r="G45" s="8">
        <f t="shared" si="6"/>
        <v>440.05740000000003</v>
      </c>
      <c r="H45" s="8">
        <f t="shared" si="5"/>
        <v>133.3373922</v>
      </c>
      <c r="I45" s="8">
        <f t="shared" si="7"/>
        <v>132.01722</v>
      </c>
      <c r="J45" s="8">
        <f t="shared" si="14"/>
        <v>705.4120121999999</v>
      </c>
      <c r="K45" s="8">
        <f t="shared" si="3"/>
        <v>832.3861743959999</v>
      </c>
    </row>
    <row r="46" spans="1:11" ht="45">
      <c r="A46" s="7" t="s">
        <v>241</v>
      </c>
      <c r="B46" s="5" t="s">
        <v>37</v>
      </c>
      <c r="C46" s="5" t="s">
        <v>240</v>
      </c>
      <c r="D46" s="4">
        <v>2.8</v>
      </c>
      <c r="E46" s="4">
        <v>2</v>
      </c>
      <c r="F46" s="4">
        <f t="shared" si="4"/>
        <v>236.59</v>
      </c>
      <c r="G46" s="8">
        <f t="shared" si="6"/>
        <v>473.18</v>
      </c>
      <c r="H46" s="8">
        <f t="shared" si="5"/>
        <v>143.37354000000002</v>
      </c>
      <c r="I46" s="8">
        <f t="shared" si="7"/>
        <v>141.954</v>
      </c>
      <c r="J46" s="8">
        <f t="shared" si="14"/>
        <v>758.5075400000001</v>
      </c>
      <c r="K46" s="8">
        <f t="shared" si="3"/>
        <v>895.0388972000001</v>
      </c>
    </row>
    <row r="47" spans="1:11" ht="75">
      <c r="A47" s="7" t="s">
        <v>200</v>
      </c>
      <c r="B47" s="5" t="s">
        <v>37</v>
      </c>
      <c r="C47" s="5" t="s">
        <v>242</v>
      </c>
      <c r="D47" s="4">
        <v>2.8</v>
      </c>
      <c r="E47" s="4">
        <v>0.5</v>
      </c>
      <c r="F47" s="4">
        <f t="shared" si="4"/>
        <v>236.59</v>
      </c>
      <c r="G47" s="8">
        <f>F47*E47</f>
        <v>118.295</v>
      </c>
      <c r="H47" s="8">
        <f>G47*30.3/100</f>
        <v>35.843385000000005</v>
      </c>
      <c r="I47" s="8">
        <f>G47*30/100</f>
        <v>35.4885</v>
      </c>
      <c r="J47" s="8">
        <f t="shared" si="14"/>
        <v>189.62688500000002</v>
      </c>
      <c r="K47" s="8">
        <f t="shared" si="3"/>
        <v>223.75972430000002</v>
      </c>
    </row>
    <row r="48" spans="1:11" ht="30">
      <c r="A48" s="7" t="s">
        <v>243</v>
      </c>
      <c r="B48" s="5" t="s">
        <v>39</v>
      </c>
      <c r="C48" s="4" t="s">
        <v>83</v>
      </c>
      <c r="D48" s="4">
        <v>3.2</v>
      </c>
      <c r="E48" s="4">
        <v>2.16</v>
      </c>
      <c r="F48" s="4">
        <f>F46</f>
        <v>236.59</v>
      </c>
      <c r="G48" s="8">
        <f t="shared" si="6"/>
        <v>511.03440000000006</v>
      </c>
      <c r="H48" s="8">
        <f t="shared" si="5"/>
        <v>154.84342320000002</v>
      </c>
      <c r="I48" s="8">
        <f t="shared" si="7"/>
        <v>153.31032000000002</v>
      </c>
      <c r="J48" s="8">
        <f t="shared" si="14"/>
        <v>819.1881432000001</v>
      </c>
      <c r="K48" s="8">
        <f t="shared" si="3"/>
        <v>966.642008976</v>
      </c>
    </row>
    <row r="49" spans="1:11" ht="30" hidden="1">
      <c r="A49" s="7" t="s">
        <v>202</v>
      </c>
      <c r="B49" s="5" t="s">
        <v>40</v>
      </c>
      <c r="C49" s="4" t="s">
        <v>38</v>
      </c>
      <c r="D49" s="4">
        <v>3.2</v>
      </c>
      <c r="E49" s="4">
        <v>2.77</v>
      </c>
      <c r="F49" s="4">
        <f t="shared" si="4"/>
        <v>236.59</v>
      </c>
      <c r="G49" s="8">
        <f t="shared" si="6"/>
        <v>655.3543</v>
      </c>
      <c r="H49" s="8">
        <f t="shared" si="5"/>
        <v>198.5723529</v>
      </c>
      <c r="I49" s="8">
        <f t="shared" si="7"/>
        <v>196.60629</v>
      </c>
      <c r="J49" s="8">
        <f t="shared" si="14"/>
        <v>1050.5329428999999</v>
      </c>
      <c r="K49" s="8">
        <f t="shared" si="3"/>
        <v>1239.6288726219998</v>
      </c>
    </row>
    <row r="50" spans="1:11" ht="75">
      <c r="A50" s="7" t="s">
        <v>244</v>
      </c>
      <c r="B50" s="5" t="s">
        <v>39</v>
      </c>
      <c r="C50" s="5" t="s">
        <v>242</v>
      </c>
      <c r="D50" s="4">
        <v>3.2</v>
      </c>
      <c r="E50" s="4">
        <v>0.5</v>
      </c>
      <c r="F50" s="4">
        <f>F48</f>
        <v>236.59</v>
      </c>
      <c r="G50" s="8">
        <f>F50*E50</f>
        <v>118.295</v>
      </c>
      <c r="H50" s="8">
        <f>G50*30.3/100</f>
        <v>35.843385000000005</v>
      </c>
      <c r="I50" s="8">
        <f>G50*30/100</f>
        <v>35.4885</v>
      </c>
      <c r="J50" s="8">
        <f t="shared" si="14"/>
        <v>189.62688500000002</v>
      </c>
      <c r="K50" s="8">
        <f t="shared" si="3"/>
        <v>223.75972430000002</v>
      </c>
    </row>
    <row r="51" spans="1:11" ht="30">
      <c r="A51" s="7" t="s">
        <v>203</v>
      </c>
      <c r="B51" s="5" t="s">
        <v>41</v>
      </c>
      <c r="C51" s="4" t="s">
        <v>83</v>
      </c>
      <c r="D51" s="4">
        <v>3.2</v>
      </c>
      <c r="E51" s="4">
        <v>1.96</v>
      </c>
      <c r="F51" s="4">
        <f>F49</f>
        <v>236.59</v>
      </c>
      <c r="G51" s="8">
        <f t="shared" si="6"/>
        <v>463.7164</v>
      </c>
      <c r="H51" s="8">
        <f t="shared" si="5"/>
        <v>140.5060692</v>
      </c>
      <c r="I51" s="8">
        <f t="shared" si="7"/>
        <v>139.11492</v>
      </c>
      <c r="J51" s="8">
        <f t="shared" si="14"/>
        <v>743.3373892</v>
      </c>
      <c r="K51" s="8">
        <f t="shared" si="3"/>
        <v>877.1381192559999</v>
      </c>
    </row>
    <row r="52" spans="1:11" ht="15" hidden="1">
      <c r="A52" s="7"/>
      <c r="B52" s="5"/>
      <c r="C52" s="4"/>
      <c r="D52" s="4"/>
      <c r="E52" s="4"/>
      <c r="F52" s="4">
        <f t="shared" si="4"/>
        <v>236.59</v>
      </c>
      <c r="G52" s="8"/>
      <c r="H52" s="8"/>
      <c r="I52" s="8"/>
      <c r="J52" s="8"/>
      <c r="K52" s="8">
        <f t="shared" si="3"/>
        <v>0</v>
      </c>
    </row>
    <row r="53" spans="1:11" ht="60" hidden="1">
      <c r="A53" s="9" t="s">
        <v>0</v>
      </c>
      <c r="B53" s="4" t="s">
        <v>1</v>
      </c>
      <c r="C53" s="4" t="s">
        <v>2</v>
      </c>
      <c r="D53" s="5" t="s">
        <v>3</v>
      </c>
      <c r="E53" s="5" t="s">
        <v>4</v>
      </c>
      <c r="F53" s="4">
        <f t="shared" si="4"/>
        <v>236.59</v>
      </c>
      <c r="G53" s="5" t="s">
        <v>6</v>
      </c>
      <c r="H53" s="5" t="s">
        <v>169</v>
      </c>
      <c r="I53" s="5" t="s">
        <v>7</v>
      </c>
      <c r="J53" s="5" t="s">
        <v>8</v>
      </c>
      <c r="K53" s="8" t="e">
        <f t="shared" si="3"/>
        <v>#VALUE!</v>
      </c>
    </row>
    <row r="54" spans="1:11" ht="15" hidden="1">
      <c r="A54" s="9">
        <v>1</v>
      </c>
      <c r="B54" s="4">
        <v>2</v>
      </c>
      <c r="C54" s="4">
        <v>3</v>
      </c>
      <c r="D54" s="4">
        <v>4</v>
      </c>
      <c r="E54" s="4">
        <v>5</v>
      </c>
      <c r="F54" s="4">
        <f t="shared" si="4"/>
        <v>236.59</v>
      </c>
      <c r="G54" s="4">
        <v>7</v>
      </c>
      <c r="H54" s="4">
        <v>8</v>
      </c>
      <c r="I54" s="4">
        <v>9</v>
      </c>
      <c r="J54" s="4">
        <v>10</v>
      </c>
      <c r="K54" s="8">
        <f t="shared" si="3"/>
        <v>11.799999999999999</v>
      </c>
    </row>
    <row r="55" spans="1:11" ht="30" hidden="1">
      <c r="A55" s="7" t="s">
        <v>42</v>
      </c>
      <c r="B55" s="5" t="s">
        <v>43</v>
      </c>
      <c r="C55" s="4" t="s">
        <v>38</v>
      </c>
      <c r="D55" s="4">
        <v>3.2</v>
      </c>
      <c r="E55" s="4">
        <v>2.42</v>
      </c>
      <c r="F55" s="4">
        <f t="shared" si="4"/>
        <v>236.59</v>
      </c>
      <c r="G55" s="8">
        <f t="shared" si="6"/>
        <v>572.5477999999999</v>
      </c>
      <c r="H55" s="8">
        <f aca="true" t="shared" si="15" ref="H55:H65">G55*30.3/100</f>
        <v>173.4819834</v>
      </c>
      <c r="I55" s="8">
        <f t="shared" si="7"/>
        <v>171.76433999999998</v>
      </c>
      <c r="J55" s="8">
        <f>G55+H55+I55</f>
        <v>917.7941233999999</v>
      </c>
      <c r="K55" s="8">
        <f t="shared" si="3"/>
        <v>1082.9970656119997</v>
      </c>
    </row>
    <row r="56" spans="1:11" ht="45" hidden="1">
      <c r="A56" s="7" t="s">
        <v>44</v>
      </c>
      <c r="B56" s="5" t="s">
        <v>45</v>
      </c>
      <c r="C56" s="4" t="s">
        <v>10</v>
      </c>
      <c r="D56" s="4">
        <v>3.5</v>
      </c>
      <c r="E56" s="4">
        <v>1.33</v>
      </c>
      <c r="F56" s="4">
        <f t="shared" si="4"/>
        <v>236.59</v>
      </c>
      <c r="G56" s="8">
        <f t="shared" si="6"/>
        <v>314.66470000000004</v>
      </c>
      <c r="H56" s="8">
        <f t="shared" si="15"/>
        <v>95.3434041</v>
      </c>
      <c r="I56" s="8">
        <f t="shared" si="7"/>
        <v>94.39941</v>
      </c>
      <c r="J56" s="8">
        <f>G56+H56+I56</f>
        <v>504.4075141</v>
      </c>
      <c r="K56" s="8">
        <f t="shared" si="3"/>
        <v>595.200866638</v>
      </c>
    </row>
    <row r="57" spans="1:11" ht="45">
      <c r="A57" s="7" t="s">
        <v>226</v>
      </c>
      <c r="B57" s="5" t="s">
        <v>41</v>
      </c>
      <c r="C57" s="4" t="s">
        <v>245</v>
      </c>
      <c r="D57" s="4">
        <v>3.2</v>
      </c>
      <c r="E57" s="4">
        <v>0.76</v>
      </c>
      <c r="F57" s="4">
        <f>F55</f>
        <v>236.59</v>
      </c>
      <c r="G57" s="8">
        <f>F57*E57</f>
        <v>179.8084</v>
      </c>
      <c r="H57" s="8">
        <f t="shared" si="15"/>
        <v>54.4819452</v>
      </c>
      <c r="I57" s="8">
        <f>G57*30/100</f>
        <v>53.94252</v>
      </c>
      <c r="J57" s="8">
        <f>G57+H57+I57</f>
        <v>288.2328652</v>
      </c>
      <c r="K57" s="8">
        <f t="shared" si="3"/>
        <v>340.114780936</v>
      </c>
    </row>
    <row r="58" spans="1:11" ht="45">
      <c r="A58" s="7" t="s">
        <v>246</v>
      </c>
      <c r="B58" s="5" t="s">
        <v>41</v>
      </c>
      <c r="C58" s="5" t="s">
        <v>35</v>
      </c>
      <c r="D58" s="4">
        <v>3.2</v>
      </c>
      <c r="E58" s="4">
        <v>0.5</v>
      </c>
      <c r="F58" s="4">
        <f>F56</f>
        <v>236.59</v>
      </c>
      <c r="G58" s="8">
        <f>F58*E58</f>
        <v>118.295</v>
      </c>
      <c r="H58" s="8">
        <f>G58*30.3/100</f>
        <v>35.843385000000005</v>
      </c>
      <c r="I58" s="8">
        <f>G58*30/100</f>
        <v>35.4885</v>
      </c>
      <c r="J58" s="8">
        <f>G58+H58+I58</f>
        <v>189.62688500000002</v>
      </c>
      <c r="K58" s="8">
        <f t="shared" si="3"/>
        <v>223.75972430000002</v>
      </c>
    </row>
    <row r="59" spans="1:11" ht="45">
      <c r="A59" s="7" t="s">
        <v>201</v>
      </c>
      <c r="B59" s="5" t="s">
        <v>46</v>
      </c>
      <c r="C59" s="4" t="s">
        <v>15</v>
      </c>
      <c r="D59" s="4">
        <v>3.5</v>
      </c>
      <c r="E59" s="4">
        <v>0.81</v>
      </c>
      <c r="F59" s="4">
        <f>F56</f>
        <v>236.59</v>
      </c>
      <c r="G59" s="8">
        <f t="shared" si="6"/>
        <v>191.6379</v>
      </c>
      <c r="H59" s="8">
        <f t="shared" si="15"/>
        <v>58.06628370000001</v>
      </c>
      <c r="I59" s="8">
        <f t="shared" si="7"/>
        <v>57.491369999999996</v>
      </c>
      <c r="J59" s="8">
        <f>G59+H59+I59</f>
        <v>307.1955537</v>
      </c>
      <c r="K59" s="8">
        <f t="shared" si="3"/>
        <v>362.490753366</v>
      </c>
    </row>
    <row r="60" spans="1:11" ht="15" hidden="1">
      <c r="A60" s="7"/>
      <c r="B60" s="5"/>
      <c r="C60" s="4"/>
      <c r="D60" s="4"/>
      <c r="E60" s="4"/>
      <c r="F60" s="4">
        <f t="shared" si="4"/>
        <v>236.59</v>
      </c>
      <c r="G60" s="8"/>
      <c r="H60" s="8">
        <f t="shared" si="15"/>
        <v>0</v>
      </c>
      <c r="I60" s="8"/>
      <c r="J60" s="8"/>
      <c r="K60" s="8">
        <f t="shared" si="3"/>
        <v>0</v>
      </c>
    </row>
    <row r="61" spans="1:11" ht="30">
      <c r="A61" s="7" t="s">
        <v>47</v>
      </c>
      <c r="B61" s="5" t="s">
        <v>48</v>
      </c>
      <c r="C61" s="4" t="s">
        <v>15</v>
      </c>
      <c r="D61" s="4">
        <v>3.5</v>
      </c>
      <c r="E61" s="4">
        <v>0.76</v>
      </c>
      <c r="F61" s="4">
        <f t="shared" si="4"/>
        <v>236.59</v>
      </c>
      <c r="G61" s="8">
        <f t="shared" si="6"/>
        <v>179.8084</v>
      </c>
      <c r="H61" s="8">
        <f t="shared" si="15"/>
        <v>54.4819452</v>
      </c>
      <c r="I61" s="8">
        <f t="shared" si="7"/>
        <v>53.94252</v>
      </c>
      <c r="J61" s="8">
        <f aca="true" t="shared" si="16" ref="J61:J87">G61+H61+I61</f>
        <v>288.2328652</v>
      </c>
      <c r="K61" s="8">
        <f t="shared" si="3"/>
        <v>340.114780936</v>
      </c>
    </row>
    <row r="62" spans="1:11" ht="45">
      <c r="A62" s="7" t="s">
        <v>204</v>
      </c>
      <c r="B62" s="5" t="s">
        <v>49</v>
      </c>
      <c r="C62" s="4" t="s">
        <v>15</v>
      </c>
      <c r="D62" s="4">
        <v>3.8</v>
      </c>
      <c r="E62" s="4">
        <v>8.736</v>
      </c>
      <c r="F62" s="4">
        <f t="shared" si="4"/>
        <v>236.59</v>
      </c>
      <c r="G62" s="8">
        <f t="shared" si="6"/>
        <v>2066.85024</v>
      </c>
      <c r="H62" s="8">
        <f t="shared" si="15"/>
        <v>626.2556227200001</v>
      </c>
      <c r="I62" s="8">
        <f t="shared" si="7"/>
        <v>620.0550720000001</v>
      </c>
      <c r="J62" s="8">
        <f t="shared" si="16"/>
        <v>3313.1609347200006</v>
      </c>
      <c r="K62" s="8">
        <f t="shared" si="3"/>
        <v>3909.5299029696002</v>
      </c>
    </row>
    <row r="63" spans="1:11" ht="30">
      <c r="A63" s="7" t="s">
        <v>205</v>
      </c>
      <c r="B63" s="5" t="s">
        <v>49</v>
      </c>
      <c r="C63" s="4" t="s">
        <v>15</v>
      </c>
      <c r="D63" s="4">
        <v>3.8</v>
      </c>
      <c r="E63" s="4">
        <v>2</v>
      </c>
      <c r="F63" s="4">
        <f t="shared" si="4"/>
        <v>236.59</v>
      </c>
      <c r="G63" s="8">
        <f>F63*E63</f>
        <v>473.18</v>
      </c>
      <c r="H63" s="8">
        <f>G63*30.3/100</f>
        <v>143.37354000000002</v>
      </c>
      <c r="I63" s="8">
        <f>G63*30/100</f>
        <v>141.954</v>
      </c>
      <c r="J63" s="8">
        <f t="shared" si="16"/>
        <v>758.5075400000001</v>
      </c>
      <c r="K63" s="8">
        <f t="shared" si="3"/>
        <v>895.0388972000001</v>
      </c>
    </row>
    <row r="64" spans="1:11" ht="68.25" customHeight="1">
      <c r="A64" s="7" t="s">
        <v>206</v>
      </c>
      <c r="B64" s="5" t="s">
        <v>49</v>
      </c>
      <c r="C64" s="4" t="s">
        <v>15</v>
      </c>
      <c r="D64" s="4">
        <v>3.8</v>
      </c>
      <c r="E64" s="4">
        <v>4</v>
      </c>
      <c r="F64" s="4">
        <f t="shared" si="4"/>
        <v>236.59</v>
      </c>
      <c r="G64" s="8">
        <f>F64*E64</f>
        <v>946.36</v>
      </c>
      <c r="H64" s="8">
        <f>G64*30.3/100</f>
        <v>286.74708000000004</v>
      </c>
      <c r="I64" s="8">
        <f>G64*30/100</f>
        <v>283.908</v>
      </c>
      <c r="J64" s="8">
        <f t="shared" si="16"/>
        <v>1517.0150800000001</v>
      </c>
      <c r="K64" s="8">
        <f t="shared" si="3"/>
        <v>1790.0777944000001</v>
      </c>
    </row>
    <row r="65" spans="1:11" ht="45">
      <c r="A65" s="7" t="s">
        <v>50</v>
      </c>
      <c r="B65" s="5" t="s">
        <v>51</v>
      </c>
      <c r="C65" s="4" t="s">
        <v>15</v>
      </c>
      <c r="D65" s="4">
        <v>3</v>
      </c>
      <c r="E65" s="4">
        <v>0.418</v>
      </c>
      <c r="F65" s="4">
        <f>F62</f>
        <v>236.59</v>
      </c>
      <c r="G65" s="8">
        <f aca="true" t="shared" si="17" ref="G65:G78">F65*E65</f>
        <v>98.89462</v>
      </c>
      <c r="H65" s="8">
        <f t="shared" si="15"/>
        <v>29.965069860000003</v>
      </c>
      <c r="I65" s="8">
        <f aca="true" t="shared" si="18" ref="I65:I71">G65*30/100</f>
        <v>29.668386</v>
      </c>
      <c r="J65" s="8">
        <f t="shared" si="16"/>
        <v>158.52807586</v>
      </c>
      <c r="K65" s="8">
        <f t="shared" si="3"/>
        <v>187.06312951479998</v>
      </c>
    </row>
    <row r="66" spans="1:11" ht="45">
      <c r="A66" s="10" t="s">
        <v>146</v>
      </c>
      <c r="B66" s="11" t="s">
        <v>147</v>
      </c>
      <c r="C66" s="12" t="s">
        <v>83</v>
      </c>
      <c r="D66" s="12">
        <v>3</v>
      </c>
      <c r="E66" s="12">
        <v>0.72</v>
      </c>
      <c r="F66" s="12">
        <f t="shared" si="4"/>
        <v>236.59</v>
      </c>
      <c r="G66" s="13">
        <f t="shared" si="17"/>
        <v>170.3448</v>
      </c>
      <c r="H66" s="13">
        <f>G66*30.3/100</f>
        <v>51.6144744</v>
      </c>
      <c r="I66" s="13">
        <f t="shared" si="18"/>
        <v>51.10344</v>
      </c>
      <c r="J66" s="13">
        <f t="shared" si="16"/>
        <v>273.0627144</v>
      </c>
      <c r="K66" s="8">
        <f t="shared" si="3"/>
        <v>322.21400299199996</v>
      </c>
    </row>
    <row r="67" spans="1:11" ht="60" hidden="1">
      <c r="A67" s="7" t="s">
        <v>148</v>
      </c>
      <c r="B67" s="5" t="s">
        <v>11</v>
      </c>
      <c r="C67" s="4" t="s">
        <v>149</v>
      </c>
      <c r="D67" s="4">
        <v>3.5</v>
      </c>
      <c r="E67" s="4">
        <v>0.93</v>
      </c>
      <c r="F67" s="4">
        <f t="shared" si="4"/>
        <v>236.59</v>
      </c>
      <c r="G67" s="8">
        <f t="shared" si="17"/>
        <v>220.02870000000001</v>
      </c>
      <c r="H67" s="8">
        <f aca="true" t="shared" si="19" ref="H67:H89">G67*30.3/100</f>
        <v>66.6686961</v>
      </c>
      <c r="I67" s="8">
        <f t="shared" si="18"/>
        <v>66.00861</v>
      </c>
      <c r="J67" s="8">
        <f t="shared" si="16"/>
        <v>352.70600609999997</v>
      </c>
      <c r="K67" s="8">
        <f t="shared" si="3"/>
        <v>416.19308719799994</v>
      </c>
    </row>
    <row r="68" spans="1:11" ht="60" hidden="1">
      <c r="A68" s="7" t="s">
        <v>150</v>
      </c>
      <c r="B68" s="5" t="s">
        <v>11</v>
      </c>
      <c r="C68" s="4" t="s">
        <v>149</v>
      </c>
      <c r="D68" s="4">
        <v>3.5</v>
      </c>
      <c r="E68" s="4">
        <v>1.26</v>
      </c>
      <c r="F68" s="4">
        <f t="shared" si="4"/>
        <v>236.59</v>
      </c>
      <c r="G68" s="8">
        <f t="shared" si="17"/>
        <v>298.1034</v>
      </c>
      <c r="H68" s="8">
        <f t="shared" si="19"/>
        <v>90.32533020000001</v>
      </c>
      <c r="I68" s="8">
        <f t="shared" si="18"/>
        <v>89.43102</v>
      </c>
      <c r="J68" s="8">
        <f t="shared" si="16"/>
        <v>477.8597502</v>
      </c>
      <c r="K68" s="8">
        <f t="shared" si="3"/>
        <v>563.874505236</v>
      </c>
    </row>
    <row r="69" spans="1:11" ht="30">
      <c r="A69" s="7" t="s">
        <v>151</v>
      </c>
      <c r="B69" s="5" t="s">
        <v>14</v>
      </c>
      <c r="C69" s="5" t="s">
        <v>152</v>
      </c>
      <c r="D69" s="4">
        <v>3</v>
      </c>
      <c r="E69" s="4">
        <v>1.5</v>
      </c>
      <c r="F69" s="4">
        <f t="shared" si="4"/>
        <v>236.59</v>
      </c>
      <c r="G69" s="8">
        <f t="shared" si="17"/>
        <v>354.885</v>
      </c>
      <c r="H69" s="8">
        <f t="shared" si="19"/>
        <v>107.530155</v>
      </c>
      <c r="I69" s="8">
        <f t="shared" si="18"/>
        <v>106.46549999999999</v>
      </c>
      <c r="J69" s="8">
        <f t="shared" si="16"/>
        <v>568.8806549999999</v>
      </c>
      <c r="K69" s="8">
        <f t="shared" si="3"/>
        <v>671.2791728999999</v>
      </c>
    </row>
    <row r="70" spans="1:11" ht="45">
      <c r="A70" s="7" t="s">
        <v>221</v>
      </c>
      <c r="B70" s="5" t="s">
        <v>14</v>
      </c>
      <c r="C70" s="5" t="s">
        <v>62</v>
      </c>
      <c r="D70" s="4">
        <v>3</v>
      </c>
      <c r="E70" s="4">
        <v>1</v>
      </c>
      <c r="F70" s="4">
        <f t="shared" si="4"/>
        <v>236.59</v>
      </c>
      <c r="G70" s="8">
        <f>F70*E70</f>
        <v>236.59</v>
      </c>
      <c r="H70" s="8">
        <f>G70*30.3/100</f>
        <v>71.68677000000001</v>
      </c>
      <c r="I70" s="8">
        <f>G70*30/100</f>
        <v>70.977</v>
      </c>
      <c r="J70" s="8">
        <f t="shared" si="16"/>
        <v>379.25377000000003</v>
      </c>
      <c r="K70" s="8">
        <f t="shared" si="3"/>
        <v>447.51944860000003</v>
      </c>
    </row>
    <row r="71" spans="1:11" ht="30">
      <c r="A71" s="7" t="s">
        <v>247</v>
      </c>
      <c r="B71" s="4" t="s">
        <v>18</v>
      </c>
      <c r="C71" s="4" t="s">
        <v>83</v>
      </c>
      <c r="D71" s="4">
        <v>3</v>
      </c>
      <c r="E71" s="4">
        <v>0.7</v>
      </c>
      <c r="F71" s="4">
        <f>F69</f>
        <v>236.59</v>
      </c>
      <c r="G71" s="8">
        <f t="shared" si="17"/>
        <v>165.613</v>
      </c>
      <c r="H71" s="8">
        <f t="shared" si="19"/>
        <v>50.180739</v>
      </c>
      <c r="I71" s="8">
        <f t="shared" si="18"/>
        <v>49.6839</v>
      </c>
      <c r="J71" s="8">
        <f t="shared" si="16"/>
        <v>265.477639</v>
      </c>
      <c r="K71" s="8">
        <f t="shared" si="3"/>
        <v>313.26361402</v>
      </c>
    </row>
    <row r="72" spans="1:11" ht="30" hidden="1">
      <c r="A72" s="7" t="s">
        <v>153</v>
      </c>
      <c r="B72" s="5" t="s">
        <v>20</v>
      </c>
      <c r="C72" s="4" t="s">
        <v>83</v>
      </c>
      <c r="D72" s="4">
        <v>3</v>
      </c>
      <c r="E72" s="4">
        <v>0.7</v>
      </c>
      <c r="F72" s="4">
        <f t="shared" si="4"/>
        <v>236.59</v>
      </c>
      <c r="G72" s="8">
        <f t="shared" si="17"/>
        <v>165.613</v>
      </c>
      <c r="H72" s="8">
        <f t="shared" si="19"/>
        <v>50.180739</v>
      </c>
      <c r="I72" s="8">
        <f aca="true" t="shared" si="20" ref="I72:I78">G72*30/100</f>
        <v>49.6839</v>
      </c>
      <c r="J72" s="8">
        <f t="shared" si="16"/>
        <v>265.477639</v>
      </c>
      <c r="K72" s="8">
        <f t="shared" si="3"/>
        <v>313.26361402</v>
      </c>
    </row>
    <row r="73" spans="1:11" ht="30" hidden="1">
      <c r="A73" s="7" t="s">
        <v>207</v>
      </c>
      <c r="B73" s="5" t="s">
        <v>24</v>
      </c>
      <c r="C73" s="4" t="s">
        <v>83</v>
      </c>
      <c r="D73" s="4">
        <v>3</v>
      </c>
      <c r="E73" s="4">
        <v>0.3</v>
      </c>
      <c r="F73" s="4">
        <f t="shared" si="4"/>
        <v>236.59</v>
      </c>
      <c r="G73" s="8">
        <f t="shared" si="17"/>
        <v>70.977</v>
      </c>
      <c r="H73" s="8">
        <f t="shared" si="19"/>
        <v>21.506031000000004</v>
      </c>
      <c r="I73" s="8">
        <f t="shared" si="20"/>
        <v>21.2931</v>
      </c>
      <c r="J73" s="8">
        <f t="shared" si="16"/>
        <v>113.776131</v>
      </c>
      <c r="K73" s="8">
        <f t="shared" si="3"/>
        <v>134.25583458</v>
      </c>
    </row>
    <row r="74" spans="1:11" ht="30">
      <c r="A74" s="7" t="s">
        <v>207</v>
      </c>
      <c r="B74" s="5" t="s">
        <v>25</v>
      </c>
      <c r="C74" s="4" t="s">
        <v>83</v>
      </c>
      <c r="D74" s="4">
        <v>3</v>
      </c>
      <c r="E74" s="4">
        <v>0.49</v>
      </c>
      <c r="F74" s="4">
        <f t="shared" si="4"/>
        <v>236.59</v>
      </c>
      <c r="G74" s="8">
        <f t="shared" si="17"/>
        <v>115.9291</v>
      </c>
      <c r="H74" s="8">
        <f t="shared" si="19"/>
        <v>35.1265173</v>
      </c>
      <c r="I74" s="8">
        <f t="shared" si="20"/>
        <v>34.77873</v>
      </c>
      <c r="J74" s="8">
        <f t="shared" si="16"/>
        <v>185.8343473</v>
      </c>
      <c r="K74" s="8">
        <f t="shared" si="3"/>
        <v>219.28452981399997</v>
      </c>
    </row>
    <row r="75" spans="1:11" ht="30" hidden="1">
      <c r="A75" s="7" t="s">
        <v>154</v>
      </c>
      <c r="B75" s="5" t="s">
        <v>26</v>
      </c>
      <c r="C75" s="4" t="s">
        <v>83</v>
      </c>
      <c r="D75" s="4">
        <v>4</v>
      </c>
      <c r="E75" s="4">
        <v>0.48</v>
      </c>
      <c r="F75" s="4">
        <f t="shared" si="4"/>
        <v>236.59</v>
      </c>
      <c r="G75" s="8">
        <f t="shared" si="17"/>
        <v>113.5632</v>
      </c>
      <c r="H75" s="8">
        <f t="shared" si="19"/>
        <v>34.409649599999995</v>
      </c>
      <c r="I75" s="8">
        <f t="shared" si="20"/>
        <v>34.06896</v>
      </c>
      <c r="J75" s="8">
        <f t="shared" si="16"/>
        <v>182.0418096</v>
      </c>
      <c r="K75" s="8">
        <f t="shared" si="3"/>
        <v>214.80933532799997</v>
      </c>
    </row>
    <row r="76" spans="1:11" ht="15">
      <c r="A76" s="7" t="s">
        <v>208</v>
      </c>
      <c r="B76" s="4" t="s">
        <v>27</v>
      </c>
      <c r="C76" s="4" t="s">
        <v>83</v>
      </c>
      <c r="D76" s="4">
        <v>4</v>
      </c>
      <c r="E76" s="4">
        <v>0.81</v>
      </c>
      <c r="F76" s="4">
        <f t="shared" si="4"/>
        <v>236.59</v>
      </c>
      <c r="G76" s="8">
        <f t="shared" si="17"/>
        <v>191.6379</v>
      </c>
      <c r="H76" s="8">
        <f t="shared" si="19"/>
        <v>58.06628370000001</v>
      </c>
      <c r="I76" s="8">
        <f t="shared" si="20"/>
        <v>57.491369999999996</v>
      </c>
      <c r="J76" s="8">
        <f t="shared" si="16"/>
        <v>307.1955537</v>
      </c>
      <c r="K76" s="8">
        <f t="shared" si="3"/>
        <v>362.490753366</v>
      </c>
    </row>
    <row r="77" spans="1:11" ht="45" hidden="1">
      <c r="A77" s="7" t="s">
        <v>155</v>
      </c>
      <c r="B77" s="4" t="s">
        <v>27</v>
      </c>
      <c r="C77" s="4" t="s">
        <v>83</v>
      </c>
      <c r="D77" s="4">
        <v>4</v>
      </c>
      <c r="E77" s="4">
        <v>0.81</v>
      </c>
      <c r="F77" s="4">
        <f t="shared" si="4"/>
        <v>236.59</v>
      </c>
      <c r="G77" s="8">
        <f t="shared" si="17"/>
        <v>191.6379</v>
      </c>
      <c r="H77" s="8">
        <f t="shared" si="19"/>
        <v>58.06628370000001</v>
      </c>
      <c r="I77" s="8">
        <f t="shared" si="20"/>
        <v>57.491369999999996</v>
      </c>
      <c r="J77" s="8">
        <f t="shared" si="16"/>
        <v>307.1955537</v>
      </c>
      <c r="K77" s="8">
        <f aca="true" t="shared" si="21" ref="K77:K140">J77*1.18</f>
        <v>362.490753366</v>
      </c>
    </row>
    <row r="78" spans="1:11" ht="91.5" customHeight="1">
      <c r="A78" s="7" t="s">
        <v>174</v>
      </c>
      <c r="B78" s="5" t="s">
        <v>181</v>
      </c>
      <c r="C78" s="4" t="s">
        <v>182</v>
      </c>
      <c r="D78" s="4">
        <v>4</v>
      </c>
      <c r="E78" s="4">
        <v>0.32</v>
      </c>
      <c r="F78" s="4">
        <f t="shared" si="4"/>
        <v>236.59</v>
      </c>
      <c r="G78" s="8">
        <f t="shared" si="17"/>
        <v>75.7088</v>
      </c>
      <c r="H78" s="8">
        <f t="shared" si="19"/>
        <v>22.9397664</v>
      </c>
      <c r="I78" s="8">
        <f t="shared" si="20"/>
        <v>22.71264</v>
      </c>
      <c r="J78" s="8">
        <f t="shared" si="16"/>
        <v>121.36120639999999</v>
      </c>
      <c r="K78" s="8">
        <f t="shared" si="21"/>
        <v>143.20622355199998</v>
      </c>
    </row>
    <row r="79" spans="1:11" ht="96.75" customHeight="1">
      <c r="A79" s="7" t="s">
        <v>209</v>
      </c>
      <c r="B79" s="5" t="s">
        <v>181</v>
      </c>
      <c r="C79" s="4" t="s">
        <v>182</v>
      </c>
      <c r="D79" s="4">
        <v>4</v>
      </c>
      <c r="E79" s="4">
        <v>0.49</v>
      </c>
      <c r="F79" s="4">
        <f t="shared" si="4"/>
        <v>236.59</v>
      </c>
      <c r="G79" s="8">
        <f>F79*E79</f>
        <v>115.9291</v>
      </c>
      <c r="H79" s="8">
        <f>G79*30.3/100</f>
        <v>35.1265173</v>
      </c>
      <c r="I79" s="8">
        <f>G79*30/100</f>
        <v>34.77873</v>
      </c>
      <c r="J79" s="8">
        <f t="shared" si="16"/>
        <v>185.8343473</v>
      </c>
      <c r="K79" s="8">
        <f t="shared" si="21"/>
        <v>219.28452981399997</v>
      </c>
    </row>
    <row r="80" spans="1:11" ht="102.75" customHeight="1">
      <c r="A80" s="7" t="s">
        <v>175</v>
      </c>
      <c r="B80" s="5" t="s">
        <v>181</v>
      </c>
      <c r="C80" s="4" t="s">
        <v>83</v>
      </c>
      <c r="D80" s="4">
        <v>4</v>
      </c>
      <c r="E80" s="4">
        <v>0.52</v>
      </c>
      <c r="F80" s="4">
        <f>F78</f>
        <v>236.59</v>
      </c>
      <c r="G80" s="8">
        <f aca="true" t="shared" si="22" ref="G80:G87">F80*E80</f>
        <v>123.02680000000001</v>
      </c>
      <c r="H80" s="8">
        <f t="shared" si="19"/>
        <v>37.2771204</v>
      </c>
      <c r="I80" s="8">
        <f aca="true" t="shared" si="23" ref="I80:I87">G80*30/100</f>
        <v>36.90804</v>
      </c>
      <c r="J80" s="8">
        <f t="shared" si="16"/>
        <v>197.2119604</v>
      </c>
      <c r="K80" s="8">
        <f t="shared" si="21"/>
        <v>232.710113272</v>
      </c>
    </row>
    <row r="81" spans="1:11" ht="97.5" customHeight="1">
      <c r="A81" s="7" t="s">
        <v>176</v>
      </c>
      <c r="B81" s="5" t="s">
        <v>181</v>
      </c>
      <c r="C81" s="4" t="s">
        <v>83</v>
      </c>
      <c r="D81" s="4">
        <v>4</v>
      </c>
      <c r="E81" s="4">
        <v>0.33</v>
      </c>
      <c r="F81" s="4">
        <f t="shared" si="4"/>
        <v>236.59</v>
      </c>
      <c r="G81" s="8">
        <f t="shared" si="22"/>
        <v>78.0747</v>
      </c>
      <c r="H81" s="8">
        <f t="shared" si="19"/>
        <v>23.6566341</v>
      </c>
      <c r="I81" s="8">
        <f t="shared" si="23"/>
        <v>23.42241</v>
      </c>
      <c r="J81" s="8">
        <f t="shared" si="16"/>
        <v>125.15374410000001</v>
      </c>
      <c r="K81" s="8">
        <f t="shared" si="21"/>
        <v>147.681418038</v>
      </c>
    </row>
    <row r="82" spans="1:11" ht="96.75" customHeight="1">
      <c r="A82" s="7" t="s">
        <v>177</v>
      </c>
      <c r="B82" s="5" t="s">
        <v>181</v>
      </c>
      <c r="C82" s="4" t="s">
        <v>83</v>
      </c>
      <c r="D82" s="4">
        <v>4</v>
      </c>
      <c r="E82" s="4">
        <v>1.4</v>
      </c>
      <c r="F82" s="4">
        <f t="shared" si="4"/>
        <v>236.59</v>
      </c>
      <c r="G82" s="8">
        <f t="shared" si="22"/>
        <v>331.226</v>
      </c>
      <c r="H82" s="8">
        <f t="shared" si="19"/>
        <v>100.361478</v>
      </c>
      <c r="I82" s="8">
        <f t="shared" si="23"/>
        <v>99.3678</v>
      </c>
      <c r="J82" s="8">
        <f t="shared" si="16"/>
        <v>530.955278</v>
      </c>
      <c r="K82" s="8">
        <f t="shared" si="21"/>
        <v>626.52722804</v>
      </c>
    </row>
    <row r="83" spans="1:11" ht="135">
      <c r="A83" s="7" t="s">
        <v>210</v>
      </c>
      <c r="B83" s="5" t="s">
        <v>181</v>
      </c>
      <c r="C83" s="4" t="s">
        <v>83</v>
      </c>
      <c r="D83" s="4">
        <v>4</v>
      </c>
      <c r="E83" s="4">
        <v>0.25</v>
      </c>
      <c r="F83" s="4">
        <f t="shared" si="4"/>
        <v>236.59</v>
      </c>
      <c r="G83" s="8">
        <f>F83*E83</f>
        <v>59.1475</v>
      </c>
      <c r="H83" s="8">
        <f>G83*30.3/100</f>
        <v>17.921692500000002</v>
      </c>
      <c r="I83" s="8">
        <f>G83*30/100</f>
        <v>17.74425</v>
      </c>
      <c r="J83" s="8">
        <f t="shared" si="16"/>
        <v>94.81344250000001</v>
      </c>
      <c r="K83" s="8">
        <f t="shared" si="21"/>
        <v>111.87986215000001</v>
      </c>
    </row>
    <row r="84" spans="1:11" ht="135" hidden="1">
      <c r="A84" s="7" t="s">
        <v>178</v>
      </c>
      <c r="B84" s="5" t="s">
        <v>181</v>
      </c>
      <c r="C84" s="4" t="s">
        <v>83</v>
      </c>
      <c r="D84" s="4">
        <v>4</v>
      </c>
      <c r="E84" s="4">
        <v>2.35</v>
      </c>
      <c r="F84" s="4">
        <f>F82</f>
        <v>236.59</v>
      </c>
      <c r="G84" s="8">
        <f t="shared" si="22"/>
        <v>555.9865</v>
      </c>
      <c r="H84" s="8">
        <f t="shared" si="19"/>
        <v>168.4639095</v>
      </c>
      <c r="I84" s="8">
        <f t="shared" si="23"/>
        <v>166.79595</v>
      </c>
      <c r="J84" s="8">
        <f t="shared" si="16"/>
        <v>891.2463594999999</v>
      </c>
      <c r="K84" s="8">
        <f t="shared" si="21"/>
        <v>1051.67070421</v>
      </c>
    </row>
    <row r="85" spans="1:11" ht="135">
      <c r="A85" s="7" t="s">
        <v>211</v>
      </c>
      <c r="B85" s="5" t="s">
        <v>181</v>
      </c>
      <c r="C85" s="4" t="s">
        <v>83</v>
      </c>
      <c r="D85" s="4">
        <v>4</v>
      </c>
      <c r="E85" s="4">
        <v>2.35</v>
      </c>
      <c r="F85" s="4">
        <f>F83</f>
        <v>236.59</v>
      </c>
      <c r="G85" s="8">
        <f>F85*E85</f>
        <v>555.9865</v>
      </c>
      <c r="H85" s="8">
        <f>G85*30.3/100</f>
        <v>168.4639095</v>
      </c>
      <c r="I85" s="8">
        <f>G85*30/100</f>
        <v>166.79595</v>
      </c>
      <c r="J85" s="8">
        <f t="shared" si="16"/>
        <v>891.2463594999999</v>
      </c>
      <c r="K85" s="8">
        <f t="shared" si="21"/>
        <v>1051.67070421</v>
      </c>
    </row>
    <row r="86" spans="1:11" ht="135">
      <c r="A86" s="7" t="s">
        <v>248</v>
      </c>
      <c r="B86" s="5" t="s">
        <v>181</v>
      </c>
      <c r="C86" s="4" t="s">
        <v>83</v>
      </c>
      <c r="D86" s="4">
        <v>4</v>
      </c>
      <c r="E86" s="4">
        <v>2.35</v>
      </c>
      <c r="F86" s="4">
        <f>F84</f>
        <v>236.59</v>
      </c>
      <c r="G86" s="8">
        <f>F86*E86</f>
        <v>555.9865</v>
      </c>
      <c r="H86" s="8">
        <f t="shared" si="19"/>
        <v>168.4639095</v>
      </c>
      <c r="I86" s="8">
        <f>G86*30/100</f>
        <v>166.79595</v>
      </c>
      <c r="J86" s="8">
        <f t="shared" si="16"/>
        <v>891.2463594999999</v>
      </c>
      <c r="K86" s="8">
        <f t="shared" si="21"/>
        <v>1051.67070421</v>
      </c>
    </row>
    <row r="87" spans="1:11" ht="135">
      <c r="A87" s="7" t="s">
        <v>179</v>
      </c>
      <c r="B87" s="5" t="s">
        <v>181</v>
      </c>
      <c r="C87" s="4" t="s">
        <v>83</v>
      </c>
      <c r="D87" s="4">
        <v>4</v>
      </c>
      <c r="E87" s="4">
        <v>1.4</v>
      </c>
      <c r="F87" s="4">
        <f t="shared" si="4"/>
        <v>236.59</v>
      </c>
      <c r="G87" s="8">
        <f t="shared" si="22"/>
        <v>331.226</v>
      </c>
      <c r="H87" s="8">
        <f t="shared" si="19"/>
        <v>100.361478</v>
      </c>
      <c r="I87" s="8">
        <f t="shared" si="23"/>
        <v>99.3678</v>
      </c>
      <c r="J87" s="8">
        <f t="shared" si="16"/>
        <v>530.955278</v>
      </c>
      <c r="K87" s="8">
        <f t="shared" si="21"/>
        <v>626.52722804</v>
      </c>
    </row>
    <row r="88" spans="1:11" ht="135">
      <c r="A88" s="7" t="s">
        <v>180</v>
      </c>
      <c r="B88" s="5" t="s">
        <v>181</v>
      </c>
      <c r="C88" s="4" t="s">
        <v>83</v>
      </c>
      <c r="D88" s="4">
        <v>4</v>
      </c>
      <c r="E88" s="4">
        <v>1.2</v>
      </c>
      <c r="F88" s="4">
        <f t="shared" si="4"/>
        <v>236.59</v>
      </c>
      <c r="G88" s="8">
        <f aca="true" t="shared" si="24" ref="G88:G97">F88*E88</f>
        <v>283.908</v>
      </c>
      <c r="H88" s="8">
        <f t="shared" si="19"/>
        <v>86.02412400000001</v>
      </c>
      <c r="I88" s="8">
        <f aca="true" t="shared" si="25" ref="I88:I97">G88*30/100</f>
        <v>85.1724</v>
      </c>
      <c r="J88" s="8">
        <f aca="true" t="shared" si="26" ref="J88:J97">G88+H88+I88</f>
        <v>455.104524</v>
      </c>
      <c r="K88" s="8">
        <f t="shared" si="21"/>
        <v>537.02333832</v>
      </c>
    </row>
    <row r="89" spans="1:11" ht="135">
      <c r="A89" s="7" t="s">
        <v>227</v>
      </c>
      <c r="B89" s="5" t="s">
        <v>181</v>
      </c>
      <c r="C89" s="4" t="s">
        <v>83</v>
      </c>
      <c r="D89" s="4">
        <v>4</v>
      </c>
      <c r="E89" s="4">
        <v>2.35</v>
      </c>
      <c r="F89" s="4">
        <f t="shared" si="4"/>
        <v>236.59</v>
      </c>
      <c r="G89" s="8">
        <f t="shared" si="24"/>
        <v>555.9865</v>
      </c>
      <c r="H89" s="8">
        <f t="shared" si="19"/>
        <v>168.4639095</v>
      </c>
      <c r="I89" s="8">
        <f t="shared" si="25"/>
        <v>166.79595</v>
      </c>
      <c r="J89" s="8">
        <f t="shared" si="26"/>
        <v>891.2463594999999</v>
      </c>
      <c r="K89" s="8">
        <f t="shared" si="21"/>
        <v>1051.67070421</v>
      </c>
    </row>
    <row r="90" spans="1:11" ht="135">
      <c r="A90" s="7" t="s">
        <v>222</v>
      </c>
      <c r="B90" s="5" t="s">
        <v>181</v>
      </c>
      <c r="C90" s="4" t="s">
        <v>83</v>
      </c>
      <c r="D90" s="4">
        <v>4</v>
      </c>
      <c r="E90" s="4">
        <v>1.45</v>
      </c>
      <c r="F90" s="4">
        <f t="shared" si="4"/>
        <v>236.59</v>
      </c>
      <c r="G90" s="8">
        <f t="shared" si="24"/>
        <v>343.0555</v>
      </c>
      <c r="H90" s="8">
        <f aca="true" t="shared" si="27" ref="H90:H97">G90*30.3/100</f>
        <v>103.9458165</v>
      </c>
      <c r="I90" s="8">
        <f t="shared" si="25"/>
        <v>102.91664999999999</v>
      </c>
      <c r="J90" s="8">
        <f t="shared" si="26"/>
        <v>549.9179665</v>
      </c>
      <c r="K90" s="8">
        <f t="shared" si="21"/>
        <v>648.90320047</v>
      </c>
    </row>
    <row r="91" spans="1:11" ht="135">
      <c r="A91" s="7" t="s">
        <v>223</v>
      </c>
      <c r="B91" s="5" t="s">
        <v>181</v>
      </c>
      <c r="C91" s="4" t="s">
        <v>83</v>
      </c>
      <c r="D91" s="4">
        <v>4</v>
      </c>
      <c r="E91" s="4">
        <v>2.15</v>
      </c>
      <c r="F91" s="4">
        <f t="shared" si="4"/>
        <v>236.59</v>
      </c>
      <c r="G91" s="8">
        <f t="shared" si="24"/>
        <v>508.6685</v>
      </c>
      <c r="H91" s="8">
        <f t="shared" si="27"/>
        <v>154.1265555</v>
      </c>
      <c r="I91" s="8">
        <f t="shared" si="25"/>
        <v>152.60055</v>
      </c>
      <c r="J91" s="8">
        <f t="shared" si="26"/>
        <v>815.3956055</v>
      </c>
      <c r="K91" s="8">
        <f t="shared" si="21"/>
        <v>962.16681449</v>
      </c>
    </row>
    <row r="92" spans="1:11" ht="135">
      <c r="A92" s="7" t="s">
        <v>224</v>
      </c>
      <c r="B92" s="5" t="s">
        <v>181</v>
      </c>
      <c r="C92" s="4" t="s">
        <v>83</v>
      </c>
      <c r="D92" s="4">
        <v>4</v>
      </c>
      <c r="E92" s="4">
        <v>2.5</v>
      </c>
      <c r="F92" s="4">
        <f t="shared" si="4"/>
        <v>236.59</v>
      </c>
      <c r="G92" s="8">
        <f t="shared" si="24"/>
        <v>591.475</v>
      </c>
      <c r="H92" s="8">
        <f t="shared" si="27"/>
        <v>179.216925</v>
      </c>
      <c r="I92" s="8">
        <f t="shared" si="25"/>
        <v>177.4425</v>
      </c>
      <c r="J92" s="8">
        <f t="shared" si="26"/>
        <v>948.1344250000001</v>
      </c>
      <c r="K92" s="8">
        <f t="shared" si="21"/>
        <v>1118.7986215</v>
      </c>
    </row>
    <row r="93" spans="1:11" ht="108.75" customHeight="1">
      <c r="A93" s="7" t="s">
        <v>225</v>
      </c>
      <c r="B93" s="5" t="s">
        <v>181</v>
      </c>
      <c r="C93" s="4" t="s">
        <v>83</v>
      </c>
      <c r="D93" s="4">
        <v>4</v>
      </c>
      <c r="E93" s="4">
        <v>2.9</v>
      </c>
      <c r="F93" s="4">
        <f t="shared" si="4"/>
        <v>236.59</v>
      </c>
      <c r="G93" s="8">
        <f t="shared" si="24"/>
        <v>686.111</v>
      </c>
      <c r="H93" s="8">
        <f t="shared" si="27"/>
        <v>207.891633</v>
      </c>
      <c r="I93" s="8">
        <f t="shared" si="25"/>
        <v>205.83329999999998</v>
      </c>
      <c r="J93" s="8">
        <f t="shared" si="26"/>
        <v>1099.835933</v>
      </c>
      <c r="K93" s="8">
        <f t="shared" si="21"/>
        <v>1297.80640094</v>
      </c>
    </row>
    <row r="94" spans="1:11" ht="135">
      <c r="A94" s="7" t="s">
        <v>217</v>
      </c>
      <c r="B94" s="5" t="s">
        <v>181</v>
      </c>
      <c r="C94" s="4" t="s">
        <v>83</v>
      </c>
      <c r="D94" s="4">
        <v>4</v>
      </c>
      <c r="E94" s="4">
        <v>0.75</v>
      </c>
      <c r="F94" s="4">
        <f>F89</f>
        <v>236.59</v>
      </c>
      <c r="G94" s="8">
        <f t="shared" si="24"/>
        <v>177.4425</v>
      </c>
      <c r="H94" s="8">
        <f t="shared" si="27"/>
        <v>53.7650775</v>
      </c>
      <c r="I94" s="8">
        <f t="shared" si="25"/>
        <v>53.232749999999996</v>
      </c>
      <c r="J94" s="8">
        <f t="shared" si="26"/>
        <v>284.44032749999997</v>
      </c>
      <c r="K94" s="8">
        <f t="shared" si="21"/>
        <v>335.63958644999997</v>
      </c>
    </row>
    <row r="95" spans="1:11" ht="135">
      <c r="A95" s="7" t="s">
        <v>218</v>
      </c>
      <c r="B95" s="5" t="s">
        <v>181</v>
      </c>
      <c r="C95" s="4" t="s">
        <v>83</v>
      </c>
      <c r="D95" s="4">
        <v>4</v>
      </c>
      <c r="E95" s="4">
        <v>1</v>
      </c>
      <c r="F95" s="4">
        <f t="shared" si="4"/>
        <v>236.59</v>
      </c>
      <c r="G95" s="8">
        <f t="shared" si="24"/>
        <v>236.59</v>
      </c>
      <c r="H95" s="8">
        <f t="shared" si="27"/>
        <v>71.68677000000001</v>
      </c>
      <c r="I95" s="8">
        <f t="shared" si="25"/>
        <v>70.977</v>
      </c>
      <c r="J95" s="8">
        <f t="shared" si="26"/>
        <v>379.25377000000003</v>
      </c>
      <c r="K95" s="8">
        <f t="shared" si="21"/>
        <v>447.51944860000003</v>
      </c>
    </row>
    <row r="96" spans="1:11" ht="99" customHeight="1">
      <c r="A96" s="7" t="s">
        <v>219</v>
      </c>
      <c r="B96" s="5" t="s">
        <v>181</v>
      </c>
      <c r="C96" s="4" t="s">
        <v>83</v>
      </c>
      <c r="D96" s="4">
        <v>4</v>
      </c>
      <c r="E96" s="4">
        <v>1.5</v>
      </c>
      <c r="F96" s="4">
        <f t="shared" si="4"/>
        <v>236.59</v>
      </c>
      <c r="G96" s="8">
        <f t="shared" si="24"/>
        <v>354.885</v>
      </c>
      <c r="H96" s="8">
        <f t="shared" si="27"/>
        <v>107.530155</v>
      </c>
      <c r="I96" s="8">
        <f t="shared" si="25"/>
        <v>106.46549999999999</v>
      </c>
      <c r="J96" s="8">
        <f t="shared" si="26"/>
        <v>568.8806549999999</v>
      </c>
      <c r="K96" s="8">
        <f t="shared" si="21"/>
        <v>671.2791728999999</v>
      </c>
    </row>
    <row r="97" spans="1:11" s="1" customFormat="1" ht="135">
      <c r="A97" s="10" t="s">
        <v>229</v>
      </c>
      <c r="B97" s="11" t="s">
        <v>181</v>
      </c>
      <c r="C97" s="12" t="s">
        <v>83</v>
      </c>
      <c r="D97" s="12">
        <v>4</v>
      </c>
      <c r="E97" s="12">
        <v>0.3</v>
      </c>
      <c r="F97" s="12">
        <f t="shared" si="4"/>
        <v>236.59</v>
      </c>
      <c r="G97" s="13">
        <f t="shared" si="24"/>
        <v>70.977</v>
      </c>
      <c r="H97" s="13">
        <f t="shared" si="27"/>
        <v>21.506031000000004</v>
      </c>
      <c r="I97" s="13">
        <f t="shared" si="25"/>
        <v>21.2931</v>
      </c>
      <c r="J97" s="13">
        <f t="shared" si="26"/>
        <v>113.776131</v>
      </c>
      <c r="K97" s="8">
        <f t="shared" si="21"/>
        <v>134.25583458</v>
      </c>
    </row>
    <row r="98" spans="1:11" ht="15">
      <c r="A98" s="26" t="s">
        <v>52</v>
      </c>
      <c r="B98" s="27"/>
      <c r="C98" s="27"/>
      <c r="D98" s="27"/>
      <c r="E98" s="27"/>
      <c r="F98" s="27"/>
      <c r="G98" s="27"/>
      <c r="H98" s="27"/>
      <c r="I98" s="27"/>
      <c r="J98" s="28"/>
      <c r="K98" s="8">
        <f t="shared" si="21"/>
        <v>0</v>
      </c>
    </row>
    <row r="99" spans="1:11" ht="30">
      <c r="A99" s="7" t="s">
        <v>53</v>
      </c>
      <c r="B99" s="5" t="s">
        <v>235</v>
      </c>
      <c r="C99" s="4" t="s">
        <v>234</v>
      </c>
      <c r="D99" s="6">
        <v>4</v>
      </c>
      <c r="E99" s="6">
        <v>1</v>
      </c>
      <c r="F99" s="4">
        <v>236.59</v>
      </c>
      <c r="G99" s="16">
        <f>F99*E99</f>
        <v>236.59</v>
      </c>
      <c r="H99" s="16">
        <f>G99*30.3/100</f>
        <v>71.68677000000001</v>
      </c>
      <c r="I99" s="16">
        <f>G99*30/100</f>
        <v>70.977</v>
      </c>
      <c r="J99" s="16">
        <f>G99+H99+I99</f>
        <v>379.25377000000003</v>
      </c>
      <c r="K99" s="8">
        <f t="shared" si="21"/>
        <v>447.51944860000003</v>
      </c>
    </row>
    <row r="100" spans="1:11" ht="30">
      <c r="A100" s="5" t="s">
        <v>54</v>
      </c>
      <c r="B100" s="15" t="s">
        <v>76</v>
      </c>
      <c r="C100" s="4" t="s">
        <v>234</v>
      </c>
      <c r="D100" s="6">
        <v>4</v>
      </c>
      <c r="E100" s="6">
        <v>1</v>
      </c>
      <c r="F100" s="6">
        <v>265.49</v>
      </c>
      <c r="G100" s="6">
        <f>F100*E100</f>
        <v>265.49</v>
      </c>
      <c r="H100" s="16">
        <f>G100*30.3/100</f>
        <v>80.44347</v>
      </c>
      <c r="I100" s="16">
        <f>G100*30/100</f>
        <v>79.647</v>
      </c>
      <c r="J100" s="16">
        <f>G100+H100+I100</f>
        <v>425.58047</v>
      </c>
      <c r="K100" s="8">
        <f t="shared" si="21"/>
        <v>502.18495459999997</v>
      </c>
    </row>
    <row r="101" spans="1:11" ht="15">
      <c r="A101" s="26" t="s">
        <v>55</v>
      </c>
      <c r="B101" s="27"/>
      <c r="C101" s="27"/>
      <c r="D101" s="27"/>
      <c r="E101" s="27"/>
      <c r="F101" s="27"/>
      <c r="G101" s="27"/>
      <c r="H101" s="27"/>
      <c r="I101" s="27"/>
      <c r="J101" s="28"/>
      <c r="K101" s="8">
        <f t="shared" si="21"/>
        <v>0</v>
      </c>
    </row>
    <row r="102" spans="1:11" ht="30">
      <c r="A102" s="7" t="s">
        <v>53</v>
      </c>
      <c r="B102" s="5" t="s">
        <v>235</v>
      </c>
      <c r="C102" s="4" t="s">
        <v>234</v>
      </c>
      <c r="D102" s="6">
        <v>4</v>
      </c>
      <c r="E102" s="4">
        <v>1</v>
      </c>
      <c r="F102" s="4">
        <v>236.59</v>
      </c>
      <c r="G102" s="8">
        <f>F102*E102</f>
        <v>236.59</v>
      </c>
      <c r="H102" s="8">
        <f>G102*30.3/100</f>
        <v>71.68677000000001</v>
      </c>
      <c r="I102" s="8">
        <f>G102*30/100</f>
        <v>70.977</v>
      </c>
      <c r="J102" s="8">
        <f>G102+H102+I102</f>
        <v>379.25377000000003</v>
      </c>
      <c r="K102" s="8">
        <f t="shared" si="21"/>
        <v>447.51944860000003</v>
      </c>
    </row>
    <row r="103" spans="1:11" ht="30">
      <c r="A103" s="7" t="s">
        <v>56</v>
      </c>
      <c r="B103" s="15" t="s">
        <v>76</v>
      </c>
      <c r="C103" s="4" t="s">
        <v>234</v>
      </c>
      <c r="D103" s="6">
        <v>4</v>
      </c>
      <c r="E103" s="4">
        <v>1</v>
      </c>
      <c r="F103" s="4">
        <v>234.02</v>
      </c>
      <c r="G103" s="4">
        <f>F103*E103</f>
        <v>234.02</v>
      </c>
      <c r="H103" s="8">
        <f>G103*30.3/100</f>
        <v>70.90806</v>
      </c>
      <c r="I103" s="8">
        <f>G103*30/100</f>
        <v>70.206</v>
      </c>
      <c r="J103" s="8">
        <f>G103+H103+I103</f>
        <v>375.13406000000003</v>
      </c>
      <c r="K103" s="8">
        <f t="shared" si="21"/>
        <v>442.6581908</v>
      </c>
    </row>
    <row r="104" spans="1:11" ht="15">
      <c r="A104" s="29" t="s">
        <v>57</v>
      </c>
      <c r="B104" s="30"/>
      <c r="C104" s="30"/>
      <c r="D104" s="30"/>
      <c r="E104" s="30"/>
      <c r="F104" s="30"/>
      <c r="G104" s="30"/>
      <c r="H104" s="30"/>
      <c r="I104" s="30"/>
      <c r="J104" s="31"/>
      <c r="K104" s="8"/>
    </row>
    <row r="105" spans="1:11" ht="30">
      <c r="A105" s="7" t="s">
        <v>252</v>
      </c>
      <c r="B105" s="15" t="s">
        <v>58</v>
      </c>
      <c r="C105" s="6" t="s">
        <v>59</v>
      </c>
      <c r="D105" s="6">
        <v>2.5</v>
      </c>
      <c r="E105" s="6">
        <v>0.45</v>
      </c>
      <c r="F105" s="4">
        <v>236.59</v>
      </c>
      <c r="G105" s="8">
        <f>F105*E105</f>
        <v>106.4655</v>
      </c>
      <c r="H105" s="8">
        <f>G105*30.3/100</f>
        <v>32.259046500000004</v>
      </c>
      <c r="I105" s="8">
        <f>G105*30/100</f>
        <v>31.93965</v>
      </c>
      <c r="J105" s="8">
        <f>G105+H105+I105</f>
        <v>170.6641965</v>
      </c>
      <c r="K105" s="8">
        <f t="shared" si="21"/>
        <v>201.38375187</v>
      </c>
    </row>
    <row r="106" spans="1:11" ht="30">
      <c r="A106" s="7" t="s">
        <v>253</v>
      </c>
      <c r="B106" s="15" t="s">
        <v>58</v>
      </c>
      <c r="C106" s="6" t="s">
        <v>59</v>
      </c>
      <c r="D106" s="6">
        <v>2.5</v>
      </c>
      <c r="E106" s="6">
        <v>0.45</v>
      </c>
      <c r="F106" s="4">
        <v>236.59</v>
      </c>
      <c r="G106" s="8">
        <f>F106*E106</f>
        <v>106.4655</v>
      </c>
      <c r="H106" s="8">
        <f>G106*30.3/100</f>
        <v>32.259046500000004</v>
      </c>
      <c r="I106" s="8">
        <f>G106*30/100</f>
        <v>31.93965</v>
      </c>
      <c r="J106" s="8">
        <f>G106+H106+I106</f>
        <v>170.6641965</v>
      </c>
      <c r="K106" s="8">
        <f t="shared" si="21"/>
        <v>201.38375187</v>
      </c>
    </row>
    <row r="107" spans="1:11" ht="15">
      <c r="A107" s="29" t="s">
        <v>162</v>
      </c>
      <c r="B107" s="30"/>
      <c r="C107" s="30"/>
      <c r="D107" s="30"/>
      <c r="E107" s="30"/>
      <c r="F107" s="30"/>
      <c r="G107" s="30"/>
      <c r="H107" s="30"/>
      <c r="I107" s="30"/>
      <c r="J107" s="31"/>
      <c r="K107" s="8"/>
    </row>
    <row r="108" spans="1:11" ht="45">
      <c r="A108" s="25" t="s">
        <v>167</v>
      </c>
      <c r="B108" s="17" t="s">
        <v>163</v>
      </c>
      <c r="C108" s="11" t="s">
        <v>83</v>
      </c>
      <c r="D108" s="18">
        <v>3.8</v>
      </c>
      <c r="E108" s="12">
        <v>2.8</v>
      </c>
      <c r="F108" s="12">
        <v>250.91</v>
      </c>
      <c r="G108" s="13">
        <f aca="true" t="shared" si="28" ref="G108:G114">F108*E108</f>
        <v>702.548</v>
      </c>
      <c r="H108" s="13">
        <f aca="true" t="shared" si="29" ref="H108:H114">G108*30.3/100</f>
        <v>212.87204400000002</v>
      </c>
      <c r="I108" s="13">
        <v>288.63</v>
      </c>
      <c r="J108" s="13">
        <f aca="true" t="shared" si="30" ref="J108:J114">G108+H108+I108</f>
        <v>1204.050044</v>
      </c>
      <c r="K108" s="8">
        <f t="shared" si="21"/>
        <v>1420.77905192</v>
      </c>
    </row>
    <row r="109" spans="1:11" ht="45">
      <c r="A109" s="25" t="s">
        <v>166</v>
      </c>
      <c r="B109" s="17" t="s">
        <v>164</v>
      </c>
      <c r="C109" s="11" t="s">
        <v>83</v>
      </c>
      <c r="D109" s="18">
        <v>3.8</v>
      </c>
      <c r="E109" s="12">
        <v>2.5</v>
      </c>
      <c r="F109" s="12">
        <f>F108</f>
        <v>250.91</v>
      </c>
      <c r="G109" s="13">
        <f t="shared" si="28"/>
        <v>627.275</v>
      </c>
      <c r="H109" s="13">
        <f t="shared" si="29"/>
        <v>190.064325</v>
      </c>
      <c r="I109" s="13">
        <v>288.63</v>
      </c>
      <c r="J109" s="13">
        <f t="shared" si="30"/>
        <v>1105.969325</v>
      </c>
      <c r="K109" s="8">
        <f t="shared" si="21"/>
        <v>1305.0438035</v>
      </c>
    </row>
    <row r="110" spans="1:11" ht="43.5" customHeight="1">
      <c r="A110" s="25" t="s">
        <v>170</v>
      </c>
      <c r="B110" s="11" t="s">
        <v>165</v>
      </c>
      <c r="C110" s="11" t="s">
        <v>83</v>
      </c>
      <c r="D110" s="18">
        <v>3.5</v>
      </c>
      <c r="E110" s="12">
        <v>1.7</v>
      </c>
      <c r="F110" s="12">
        <f>F108</f>
        <v>250.91</v>
      </c>
      <c r="G110" s="13">
        <f t="shared" si="28"/>
        <v>426.54699999999997</v>
      </c>
      <c r="H110" s="13">
        <f t="shared" si="29"/>
        <v>129.243741</v>
      </c>
      <c r="I110" s="13">
        <v>262.97</v>
      </c>
      <c r="J110" s="13">
        <f t="shared" si="30"/>
        <v>818.760741</v>
      </c>
      <c r="K110" s="8">
        <f t="shared" si="21"/>
        <v>966.13767438</v>
      </c>
    </row>
    <row r="111" spans="1:11" ht="65.25" customHeight="1">
      <c r="A111" s="25" t="s">
        <v>172</v>
      </c>
      <c r="B111" s="17" t="s">
        <v>168</v>
      </c>
      <c r="C111" s="11" t="s">
        <v>83</v>
      </c>
      <c r="D111" s="18">
        <v>4.2</v>
      </c>
      <c r="E111" s="12">
        <v>0.62</v>
      </c>
      <c r="F111" s="12">
        <f>F109</f>
        <v>250.91</v>
      </c>
      <c r="G111" s="13">
        <f t="shared" si="28"/>
        <v>155.5642</v>
      </c>
      <c r="H111" s="13">
        <f t="shared" si="29"/>
        <v>47.1359526</v>
      </c>
      <c r="I111" s="13">
        <v>92.66</v>
      </c>
      <c r="J111" s="13">
        <f t="shared" si="30"/>
        <v>295.3601526</v>
      </c>
      <c r="K111" s="8">
        <f t="shared" si="21"/>
        <v>348.524980068</v>
      </c>
    </row>
    <row r="112" spans="1:11" ht="63.75" customHeight="1">
      <c r="A112" s="25" t="s">
        <v>212</v>
      </c>
      <c r="B112" s="17" t="s">
        <v>168</v>
      </c>
      <c r="C112" s="11" t="s">
        <v>83</v>
      </c>
      <c r="D112" s="18">
        <v>4.2</v>
      </c>
      <c r="E112" s="12">
        <f>0.62*2</f>
        <v>1.24</v>
      </c>
      <c r="F112" s="12">
        <f>F110</f>
        <v>250.91</v>
      </c>
      <c r="G112" s="13">
        <f t="shared" si="28"/>
        <v>311.1284</v>
      </c>
      <c r="H112" s="13">
        <f t="shared" si="29"/>
        <v>94.2719052</v>
      </c>
      <c r="I112" s="13">
        <v>92.66</v>
      </c>
      <c r="J112" s="13">
        <f t="shared" si="30"/>
        <v>498.0603052</v>
      </c>
      <c r="K112" s="8">
        <f t="shared" si="21"/>
        <v>587.711160136</v>
      </c>
    </row>
    <row r="113" spans="1:11" ht="69.75" customHeight="1">
      <c r="A113" s="25" t="s">
        <v>173</v>
      </c>
      <c r="B113" s="17" t="s">
        <v>168</v>
      </c>
      <c r="C113" s="11" t="s">
        <v>83</v>
      </c>
      <c r="D113" s="18">
        <v>4.2</v>
      </c>
      <c r="E113" s="12">
        <v>1.03</v>
      </c>
      <c r="F113" s="12">
        <f>F111</f>
        <v>250.91</v>
      </c>
      <c r="G113" s="13">
        <f t="shared" si="28"/>
        <v>258.4373</v>
      </c>
      <c r="H113" s="13">
        <f t="shared" si="29"/>
        <v>78.3065019</v>
      </c>
      <c r="I113" s="13">
        <v>158.95</v>
      </c>
      <c r="J113" s="13">
        <f t="shared" si="30"/>
        <v>495.6938019</v>
      </c>
      <c r="K113" s="8">
        <f t="shared" si="21"/>
        <v>584.9186862419999</v>
      </c>
    </row>
    <row r="114" spans="1:11" ht="62.25" customHeight="1">
      <c r="A114" s="25" t="s">
        <v>213</v>
      </c>
      <c r="B114" s="17" t="s">
        <v>168</v>
      </c>
      <c r="C114" s="11" t="s">
        <v>83</v>
      </c>
      <c r="D114" s="18">
        <v>4.2</v>
      </c>
      <c r="E114" s="12">
        <f>1.03+0.3</f>
        <v>1.33</v>
      </c>
      <c r="F114" s="12">
        <f>F112</f>
        <v>250.91</v>
      </c>
      <c r="G114" s="13">
        <f t="shared" si="28"/>
        <v>333.7103</v>
      </c>
      <c r="H114" s="13">
        <f t="shared" si="29"/>
        <v>101.1142209</v>
      </c>
      <c r="I114" s="13">
        <v>158.95</v>
      </c>
      <c r="J114" s="13">
        <f t="shared" si="30"/>
        <v>593.7745209</v>
      </c>
      <c r="K114" s="8">
        <f t="shared" si="21"/>
        <v>700.653934662</v>
      </c>
    </row>
    <row r="115" spans="1:11" ht="15">
      <c r="A115" s="26" t="s">
        <v>60</v>
      </c>
      <c r="B115" s="27"/>
      <c r="C115" s="27"/>
      <c r="D115" s="27"/>
      <c r="E115" s="27"/>
      <c r="F115" s="27"/>
      <c r="G115" s="27"/>
      <c r="H115" s="27"/>
      <c r="I115" s="27"/>
      <c r="J115" s="28"/>
      <c r="K115" s="8"/>
    </row>
    <row r="116" spans="1:11" ht="45">
      <c r="A116" s="14" t="s">
        <v>61</v>
      </c>
      <c r="B116" s="15" t="s">
        <v>251</v>
      </c>
      <c r="C116" s="6" t="s">
        <v>65</v>
      </c>
      <c r="D116" s="6">
        <v>2</v>
      </c>
      <c r="E116" s="4">
        <v>2.54</v>
      </c>
      <c r="F116" s="8">
        <v>216.8</v>
      </c>
      <c r="G116" s="8">
        <f aca="true" t="shared" si="31" ref="G116:G139">F116*E116</f>
        <v>550.672</v>
      </c>
      <c r="H116" s="8">
        <f>G116*30.3/100</f>
        <v>166.853616</v>
      </c>
      <c r="I116" s="8">
        <f aca="true" t="shared" si="32" ref="I116:I139">G116*30/100</f>
        <v>165.20159999999998</v>
      </c>
      <c r="J116" s="8">
        <f aca="true" t="shared" si="33" ref="J116:J139">G116+H116+I116</f>
        <v>882.727216</v>
      </c>
      <c r="K116" s="8">
        <f t="shared" si="21"/>
        <v>1041.61811488</v>
      </c>
    </row>
    <row r="117" spans="1:11" ht="47.25" customHeight="1">
      <c r="A117" s="14" t="s">
        <v>61</v>
      </c>
      <c r="B117" s="5" t="s">
        <v>251</v>
      </c>
      <c r="C117" s="6" t="s">
        <v>62</v>
      </c>
      <c r="D117" s="6">
        <v>2</v>
      </c>
      <c r="E117" s="4">
        <v>0.0254</v>
      </c>
      <c r="F117" s="8">
        <v>216.8</v>
      </c>
      <c r="G117" s="8">
        <f t="shared" si="31"/>
        <v>5.5067200000000005</v>
      </c>
      <c r="H117" s="8">
        <f aca="true" t="shared" si="34" ref="H117:H125">G117*30.3/100</f>
        <v>1.6685361600000002</v>
      </c>
      <c r="I117" s="8">
        <f t="shared" si="32"/>
        <v>1.6520160000000002</v>
      </c>
      <c r="J117" s="8">
        <f t="shared" si="33"/>
        <v>8.827272160000001</v>
      </c>
      <c r="K117" s="8">
        <f t="shared" si="21"/>
        <v>10.416181148800002</v>
      </c>
    </row>
    <row r="118" spans="1:11" ht="35.25" customHeight="1">
      <c r="A118" s="14" t="s">
        <v>63</v>
      </c>
      <c r="B118" s="15" t="s">
        <v>64</v>
      </c>
      <c r="C118" s="6" t="s">
        <v>65</v>
      </c>
      <c r="D118" s="6">
        <v>4</v>
      </c>
      <c r="E118" s="4">
        <v>17.6</v>
      </c>
      <c r="F118" s="8">
        <v>216.8</v>
      </c>
      <c r="G118" s="8">
        <f t="shared" si="31"/>
        <v>3815.6800000000003</v>
      </c>
      <c r="H118" s="8">
        <f t="shared" si="34"/>
        <v>1156.15104</v>
      </c>
      <c r="I118" s="8">
        <f t="shared" si="32"/>
        <v>1144.7040000000002</v>
      </c>
      <c r="J118" s="8">
        <f t="shared" si="33"/>
        <v>6116.535040000001</v>
      </c>
      <c r="K118" s="8">
        <f t="shared" si="21"/>
        <v>7217.5113472</v>
      </c>
    </row>
    <row r="119" spans="1:11" ht="31.5" customHeight="1">
      <c r="A119" s="14" t="s">
        <v>63</v>
      </c>
      <c r="B119" s="15" t="s">
        <v>64</v>
      </c>
      <c r="C119" s="6" t="s">
        <v>62</v>
      </c>
      <c r="D119" s="6">
        <v>4</v>
      </c>
      <c r="E119" s="4">
        <v>0.0176</v>
      </c>
      <c r="F119" s="8">
        <v>216.8</v>
      </c>
      <c r="G119" s="8">
        <f t="shared" si="31"/>
        <v>3.8156800000000004</v>
      </c>
      <c r="H119" s="8">
        <f t="shared" si="34"/>
        <v>1.1561510400000001</v>
      </c>
      <c r="I119" s="8">
        <f t="shared" si="32"/>
        <v>1.1447040000000002</v>
      </c>
      <c r="J119" s="8">
        <f t="shared" si="33"/>
        <v>6.1165350400000005</v>
      </c>
      <c r="K119" s="8">
        <f t="shared" si="21"/>
        <v>7.2175113472</v>
      </c>
    </row>
    <row r="120" spans="1:11" ht="36" customHeight="1">
      <c r="A120" s="14" t="s">
        <v>66</v>
      </c>
      <c r="B120" s="15" t="s">
        <v>67</v>
      </c>
      <c r="C120" s="6" t="s">
        <v>65</v>
      </c>
      <c r="D120" s="6">
        <v>2</v>
      </c>
      <c r="E120" s="4">
        <v>9.64</v>
      </c>
      <c r="F120" s="8">
        <v>216.8</v>
      </c>
      <c r="G120" s="8">
        <f t="shared" si="31"/>
        <v>2089.952</v>
      </c>
      <c r="H120" s="8">
        <f t="shared" si="34"/>
        <v>633.2554560000001</v>
      </c>
      <c r="I120" s="8">
        <f t="shared" si="32"/>
        <v>626.9856000000001</v>
      </c>
      <c r="J120" s="8">
        <f t="shared" si="33"/>
        <v>3350.193056</v>
      </c>
      <c r="K120" s="8">
        <f t="shared" si="21"/>
        <v>3953.22780608</v>
      </c>
    </row>
    <row r="121" spans="1:11" ht="30">
      <c r="A121" s="14" t="s">
        <v>66</v>
      </c>
      <c r="B121" s="15" t="s">
        <v>67</v>
      </c>
      <c r="C121" s="6" t="s">
        <v>62</v>
      </c>
      <c r="D121" s="6">
        <v>2</v>
      </c>
      <c r="E121" s="4">
        <v>0.0964</v>
      </c>
      <c r="F121" s="8">
        <v>216.8</v>
      </c>
      <c r="G121" s="8">
        <f t="shared" si="31"/>
        <v>20.899520000000003</v>
      </c>
      <c r="H121" s="8">
        <f t="shared" si="34"/>
        <v>6.332554560000001</v>
      </c>
      <c r="I121" s="8">
        <f t="shared" si="32"/>
        <v>6.269856000000001</v>
      </c>
      <c r="J121" s="8">
        <f t="shared" si="33"/>
        <v>33.501930560000005</v>
      </c>
      <c r="K121" s="8">
        <f t="shared" si="21"/>
        <v>39.5322780608</v>
      </c>
    </row>
    <row r="122" spans="1:11" ht="45">
      <c r="A122" s="14" t="s">
        <v>68</v>
      </c>
      <c r="B122" s="15" t="s">
        <v>69</v>
      </c>
      <c r="C122" s="6" t="s">
        <v>70</v>
      </c>
      <c r="D122" s="6">
        <v>3.8</v>
      </c>
      <c r="E122" s="4">
        <v>51.6</v>
      </c>
      <c r="F122" s="8">
        <v>216.8</v>
      </c>
      <c r="G122" s="8">
        <f t="shared" si="31"/>
        <v>11186.880000000001</v>
      </c>
      <c r="H122" s="8">
        <f t="shared" si="34"/>
        <v>3389.6246400000005</v>
      </c>
      <c r="I122" s="8">
        <f t="shared" si="32"/>
        <v>3356.0640000000003</v>
      </c>
      <c r="J122" s="8">
        <f t="shared" si="33"/>
        <v>17932.56864</v>
      </c>
      <c r="K122" s="8">
        <f t="shared" si="21"/>
        <v>21160.4309952</v>
      </c>
    </row>
    <row r="123" spans="1:11" ht="45">
      <c r="A123" s="14" t="s">
        <v>68</v>
      </c>
      <c r="B123" s="15" t="s">
        <v>69</v>
      </c>
      <c r="C123" s="6" t="s">
        <v>59</v>
      </c>
      <c r="D123" s="6">
        <v>3.8</v>
      </c>
      <c r="E123" s="4">
        <v>0.516</v>
      </c>
      <c r="F123" s="8">
        <v>216.8</v>
      </c>
      <c r="G123" s="8">
        <f t="shared" si="31"/>
        <v>111.86880000000001</v>
      </c>
      <c r="H123" s="8">
        <f t="shared" si="34"/>
        <v>33.8962464</v>
      </c>
      <c r="I123" s="8">
        <f t="shared" si="32"/>
        <v>33.56064000000001</v>
      </c>
      <c r="J123" s="8">
        <f t="shared" si="33"/>
        <v>179.32568640000002</v>
      </c>
      <c r="K123" s="8">
        <f t="shared" si="21"/>
        <v>211.60430995200002</v>
      </c>
    </row>
    <row r="124" spans="1:11" ht="30">
      <c r="A124" s="14" t="s">
        <v>71</v>
      </c>
      <c r="B124" s="15" t="s">
        <v>72</v>
      </c>
      <c r="C124" s="6" t="s">
        <v>15</v>
      </c>
      <c r="D124" s="6">
        <v>2</v>
      </c>
      <c r="E124" s="4">
        <v>0.058</v>
      </c>
      <c r="F124" s="8">
        <v>216.8</v>
      </c>
      <c r="G124" s="8">
        <f t="shared" si="31"/>
        <v>12.5744</v>
      </c>
      <c r="H124" s="8">
        <f t="shared" si="34"/>
        <v>3.8100432</v>
      </c>
      <c r="I124" s="8">
        <f t="shared" si="32"/>
        <v>3.77232</v>
      </c>
      <c r="J124" s="8">
        <f t="shared" si="33"/>
        <v>20.1567632</v>
      </c>
      <c r="K124" s="8">
        <f t="shared" si="21"/>
        <v>23.784980576</v>
      </c>
    </row>
    <row r="125" spans="1:11" ht="60">
      <c r="A125" s="14" t="s">
        <v>73</v>
      </c>
      <c r="B125" s="15" t="s">
        <v>74</v>
      </c>
      <c r="C125" s="6" t="s">
        <v>15</v>
      </c>
      <c r="D125" s="6">
        <v>4.2</v>
      </c>
      <c r="E125" s="4">
        <v>0.432</v>
      </c>
      <c r="F125" s="8">
        <v>216.8</v>
      </c>
      <c r="G125" s="8">
        <f t="shared" si="31"/>
        <v>93.6576</v>
      </c>
      <c r="H125" s="8">
        <f t="shared" si="34"/>
        <v>28.3782528</v>
      </c>
      <c r="I125" s="8">
        <f t="shared" si="32"/>
        <v>28.09728</v>
      </c>
      <c r="J125" s="8">
        <f t="shared" si="33"/>
        <v>150.1331328</v>
      </c>
      <c r="K125" s="8">
        <f t="shared" si="21"/>
        <v>177.157096704</v>
      </c>
    </row>
    <row r="126" spans="1:11" ht="60" hidden="1">
      <c r="A126" s="4" t="s">
        <v>0</v>
      </c>
      <c r="B126" s="4" t="s">
        <v>1</v>
      </c>
      <c r="C126" s="4" t="s">
        <v>2</v>
      </c>
      <c r="D126" s="5" t="s">
        <v>3</v>
      </c>
      <c r="E126" s="5" t="s">
        <v>4</v>
      </c>
      <c r="F126" s="8">
        <v>216.8</v>
      </c>
      <c r="G126" s="5" t="s">
        <v>6</v>
      </c>
      <c r="H126" s="5" t="s">
        <v>169</v>
      </c>
      <c r="I126" s="5" t="s">
        <v>7</v>
      </c>
      <c r="J126" s="5" t="s">
        <v>8</v>
      </c>
      <c r="K126" s="8" t="e">
        <f t="shared" si="21"/>
        <v>#VALUE!</v>
      </c>
    </row>
    <row r="127" spans="1:11" ht="15" hidden="1">
      <c r="A127" s="4">
        <v>1</v>
      </c>
      <c r="B127" s="4">
        <v>2</v>
      </c>
      <c r="C127" s="4">
        <v>3</v>
      </c>
      <c r="D127" s="5">
        <v>4</v>
      </c>
      <c r="E127" s="5">
        <v>5</v>
      </c>
      <c r="F127" s="8">
        <v>216.8</v>
      </c>
      <c r="G127" s="5">
        <v>7</v>
      </c>
      <c r="H127" s="5">
        <v>8</v>
      </c>
      <c r="I127" s="5">
        <v>9</v>
      </c>
      <c r="J127" s="5">
        <v>10</v>
      </c>
      <c r="K127" s="8">
        <f t="shared" si="21"/>
        <v>11.799999999999999</v>
      </c>
    </row>
    <row r="128" spans="1:11" ht="15" hidden="1">
      <c r="A128" s="14"/>
      <c r="B128" s="15"/>
      <c r="C128" s="6"/>
      <c r="D128" s="6"/>
      <c r="E128" s="4"/>
      <c r="F128" s="8">
        <v>216.8</v>
      </c>
      <c r="G128" s="8"/>
      <c r="H128" s="8"/>
      <c r="I128" s="8"/>
      <c r="J128" s="8"/>
      <c r="K128" s="8">
        <f t="shared" si="21"/>
        <v>0</v>
      </c>
    </row>
    <row r="129" spans="1:11" ht="30.75" customHeight="1">
      <c r="A129" s="14" t="s">
        <v>228</v>
      </c>
      <c r="B129" s="15" t="s">
        <v>74</v>
      </c>
      <c r="C129" s="6" t="s">
        <v>15</v>
      </c>
      <c r="D129" s="6">
        <v>4.2</v>
      </c>
      <c r="E129" s="4">
        <v>1</v>
      </c>
      <c r="F129" s="8">
        <v>216.8</v>
      </c>
      <c r="G129" s="8">
        <f>F129*E129</f>
        <v>216.8</v>
      </c>
      <c r="H129" s="8">
        <f>G129*30.3/100</f>
        <v>65.69040000000001</v>
      </c>
      <c r="I129" s="8">
        <f>G129*30/100</f>
        <v>65.04</v>
      </c>
      <c r="J129" s="8">
        <f>G129+H129+I129</f>
        <v>347.53040000000004</v>
      </c>
      <c r="K129" s="8">
        <f t="shared" si="21"/>
        <v>410.08587200000005</v>
      </c>
    </row>
    <row r="130" spans="1:11" ht="30">
      <c r="A130" s="14" t="s">
        <v>75</v>
      </c>
      <c r="B130" s="15" t="s">
        <v>76</v>
      </c>
      <c r="C130" s="6" t="s">
        <v>15</v>
      </c>
      <c r="D130" s="6">
        <v>4</v>
      </c>
      <c r="E130" s="4">
        <v>0.891</v>
      </c>
      <c r="F130" s="8">
        <v>216.8</v>
      </c>
      <c r="G130" s="8">
        <f t="shared" si="31"/>
        <v>193.1688</v>
      </c>
      <c r="H130" s="8">
        <f>G130*30.3/100</f>
        <v>58.53014640000001</v>
      </c>
      <c r="I130" s="8">
        <f t="shared" si="32"/>
        <v>57.95064</v>
      </c>
      <c r="J130" s="8">
        <f t="shared" si="33"/>
        <v>309.64958640000003</v>
      </c>
      <c r="K130" s="8">
        <f t="shared" si="21"/>
        <v>365.38651195200003</v>
      </c>
    </row>
    <row r="131" spans="1:11" ht="45">
      <c r="A131" s="14" t="s">
        <v>77</v>
      </c>
      <c r="B131" s="15" t="s">
        <v>78</v>
      </c>
      <c r="C131" s="4" t="s">
        <v>15</v>
      </c>
      <c r="D131" s="6">
        <v>4</v>
      </c>
      <c r="E131" s="4">
        <v>1.633</v>
      </c>
      <c r="F131" s="8">
        <v>216.8</v>
      </c>
      <c r="G131" s="8">
        <f t="shared" si="31"/>
        <v>354.0344</v>
      </c>
      <c r="H131" s="8">
        <f aca="true" t="shared" si="35" ref="H131:H141">G131*30.3/100</f>
        <v>107.2724232</v>
      </c>
      <c r="I131" s="8">
        <f t="shared" si="32"/>
        <v>106.21032</v>
      </c>
      <c r="J131" s="8">
        <f t="shared" si="33"/>
        <v>567.5171432</v>
      </c>
      <c r="K131" s="8">
        <f t="shared" si="21"/>
        <v>669.670228976</v>
      </c>
    </row>
    <row r="132" spans="1:11" ht="30">
      <c r="A132" s="14" t="s">
        <v>79</v>
      </c>
      <c r="B132" s="15" t="s">
        <v>80</v>
      </c>
      <c r="C132" s="6" t="s">
        <v>15</v>
      </c>
      <c r="D132" s="6">
        <v>3.9</v>
      </c>
      <c r="E132" s="4">
        <v>2.56</v>
      </c>
      <c r="F132" s="8">
        <v>216.8</v>
      </c>
      <c r="G132" s="8">
        <f t="shared" si="31"/>
        <v>555.008</v>
      </c>
      <c r="H132" s="8">
        <f t="shared" si="35"/>
        <v>168.16742400000004</v>
      </c>
      <c r="I132" s="8">
        <f t="shared" si="32"/>
        <v>166.50240000000002</v>
      </c>
      <c r="J132" s="8">
        <f t="shared" si="33"/>
        <v>889.6778240000001</v>
      </c>
      <c r="K132" s="8">
        <f t="shared" si="21"/>
        <v>1049.8198323200002</v>
      </c>
    </row>
    <row r="133" spans="1:11" ht="30">
      <c r="A133" s="14" t="s">
        <v>81</v>
      </c>
      <c r="B133" s="15" t="s">
        <v>82</v>
      </c>
      <c r="C133" s="6" t="s">
        <v>15</v>
      </c>
      <c r="D133" s="6">
        <v>4.2</v>
      </c>
      <c r="E133" s="4">
        <v>1.14</v>
      </c>
      <c r="F133" s="8">
        <v>216.8</v>
      </c>
      <c r="G133" s="8">
        <f t="shared" si="31"/>
        <v>247.152</v>
      </c>
      <c r="H133" s="8">
        <f t="shared" si="35"/>
        <v>74.88705599999999</v>
      </c>
      <c r="I133" s="8">
        <f t="shared" si="32"/>
        <v>74.1456</v>
      </c>
      <c r="J133" s="8">
        <f t="shared" si="33"/>
        <v>396.18465599999996</v>
      </c>
      <c r="K133" s="8">
        <f t="shared" si="21"/>
        <v>467.4978940799999</v>
      </c>
    </row>
    <row r="134" spans="1:11" ht="30">
      <c r="A134" s="14" t="s">
        <v>84</v>
      </c>
      <c r="B134" s="15" t="s">
        <v>85</v>
      </c>
      <c r="C134" s="6" t="s">
        <v>83</v>
      </c>
      <c r="D134" s="6">
        <v>2</v>
      </c>
      <c r="E134" s="4">
        <v>0.396</v>
      </c>
      <c r="F134" s="8">
        <v>216.8</v>
      </c>
      <c r="G134" s="8">
        <f t="shared" si="31"/>
        <v>85.8528</v>
      </c>
      <c r="H134" s="8">
        <f t="shared" si="35"/>
        <v>26.0133984</v>
      </c>
      <c r="I134" s="8">
        <f t="shared" si="32"/>
        <v>25.75584</v>
      </c>
      <c r="J134" s="8">
        <f t="shared" si="33"/>
        <v>137.6220384</v>
      </c>
      <c r="K134" s="8">
        <f t="shared" si="21"/>
        <v>162.394005312</v>
      </c>
    </row>
    <row r="135" spans="1:11" ht="45">
      <c r="A135" s="14" t="s">
        <v>86</v>
      </c>
      <c r="B135" s="15" t="s">
        <v>87</v>
      </c>
      <c r="C135" s="4" t="s">
        <v>83</v>
      </c>
      <c r="D135" s="6">
        <v>4.2</v>
      </c>
      <c r="E135" s="4">
        <v>0.88</v>
      </c>
      <c r="F135" s="8">
        <v>216.8</v>
      </c>
      <c r="G135" s="8">
        <f t="shared" si="31"/>
        <v>190.78400000000002</v>
      </c>
      <c r="H135" s="8">
        <f t="shared" si="35"/>
        <v>57.80755200000001</v>
      </c>
      <c r="I135" s="8">
        <f t="shared" si="32"/>
        <v>57.235200000000006</v>
      </c>
      <c r="J135" s="8">
        <f t="shared" si="33"/>
        <v>305.82675200000006</v>
      </c>
      <c r="K135" s="8">
        <f t="shared" si="21"/>
        <v>360.87556736000005</v>
      </c>
    </row>
    <row r="136" spans="1:11" ht="30">
      <c r="A136" s="14" t="s">
        <v>91</v>
      </c>
      <c r="B136" s="15" t="s">
        <v>88</v>
      </c>
      <c r="C136" s="6" t="s">
        <v>83</v>
      </c>
      <c r="D136" s="6">
        <v>4</v>
      </c>
      <c r="E136" s="4">
        <v>0.873</v>
      </c>
      <c r="F136" s="8">
        <v>216.8</v>
      </c>
      <c r="G136" s="8">
        <f t="shared" si="31"/>
        <v>189.2664</v>
      </c>
      <c r="H136" s="8">
        <f t="shared" si="35"/>
        <v>57.3477192</v>
      </c>
      <c r="I136" s="8">
        <f t="shared" si="32"/>
        <v>56.779920000000004</v>
      </c>
      <c r="J136" s="8">
        <f t="shared" si="33"/>
        <v>303.3940392</v>
      </c>
      <c r="K136" s="8">
        <f t="shared" si="21"/>
        <v>358.004966256</v>
      </c>
    </row>
    <row r="137" spans="1:11" ht="30">
      <c r="A137" s="19" t="s">
        <v>89</v>
      </c>
      <c r="B137" s="15" t="s">
        <v>90</v>
      </c>
      <c r="C137" s="6" t="s">
        <v>83</v>
      </c>
      <c r="D137" s="6">
        <v>3</v>
      </c>
      <c r="E137" s="4">
        <v>0.257</v>
      </c>
      <c r="F137" s="8">
        <v>216.8</v>
      </c>
      <c r="G137" s="8">
        <f t="shared" si="31"/>
        <v>55.717600000000004</v>
      </c>
      <c r="H137" s="8">
        <f t="shared" si="35"/>
        <v>16.8824328</v>
      </c>
      <c r="I137" s="8">
        <f t="shared" si="32"/>
        <v>16.715280000000003</v>
      </c>
      <c r="J137" s="8">
        <f t="shared" si="33"/>
        <v>89.31531280000002</v>
      </c>
      <c r="K137" s="8">
        <f t="shared" si="21"/>
        <v>105.39206910400002</v>
      </c>
    </row>
    <row r="138" spans="1:11" ht="30">
      <c r="A138" s="19" t="s">
        <v>92</v>
      </c>
      <c r="B138" s="15" t="s">
        <v>93</v>
      </c>
      <c r="C138" s="6" t="s">
        <v>83</v>
      </c>
      <c r="D138" s="6">
        <v>4.2</v>
      </c>
      <c r="E138" s="4">
        <v>0.34</v>
      </c>
      <c r="F138" s="8">
        <v>216.8</v>
      </c>
      <c r="G138" s="8">
        <f t="shared" si="31"/>
        <v>73.712</v>
      </c>
      <c r="H138" s="8">
        <f t="shared" si="35"/>
        <v>22.334736000000003</v>
      </c>
      <c r="I138" s="8">
        <f t="shared" si="32"/>
        <v>22.1136</v>
      </c>
      <c r="J138" s="8">
        <f t="shared" si="33"/>
        <v>118.16033600000002</v>
      </c>
      <c r="K138" s="8">
        <f t="shared" si="21"/>
        <v>139.42919648</v>
      </c>
    </row>
    <row r="139" spans="1:11" ht="45">
      <c r="A139" s="14" t="s">
        <v>94</v>
      </c>
      <c r="B139" s="15" t="s">
        <v>95</v>
      </c>
      <c r="C139" s="4" t="s">
        <v>65</v>
      </c>
      <c r="D139" s="6">
        <v>3.8</v>
      </c>
      <c r="E139" s="4">
        <v>23.8</v>
      </c>
      <c r="F139" s="8">
        <v>216.8</v>
      </c>
      <c r="G139" s="8">
        <f t="shared" si="31"/>
        <v>5159.84</v>
      </c>
      <c r="H139" s="8">
        <f t="shared" si="35"/>
        <v>1563.43152</v>
      </c>
      <c r="I139" s="8">
        <f t="shared" si="32"/>
        <v>1547.9520000000002</v>
      </c>
      <c r="J139" s="8">
        <f t="shared" si="33"/>
        <v>8271.22352</v>
      </c>
      <c r="K139" s="8">
        <f t="shared" si="21"/>
        <v>9760.043753599999</v>
      </c>
    </row>
    <row r="140" spans="1:11" ht="45">
      <c r="A140" s="14" t="s">
        <v>94</v>
      </c>
      <c r="B140" s="15" t="s">
        <v>95</v>
      </c>
      <c r="C140" s="4" t="s">
        <v>62</v>
      </c>
      <c r="D140" s="6">
        <v>3.8</v>
      </c>
      <c r="E140" s="4">
        <v>0.238</v>
      </c>
      <c r="F140" s="8">
        <v>216.8</v>
      </c>
      <c r="G140" s="8">
        <f>F140*E140</f>
        <v>51.5984</v>
      </c>
      <c r="H140" s="8">
        <f t="shared" si="35"/>
        <v>15.634315199999998</v>
      </c>
      <c r="I140" s="8">
        <f>G140*30/100</f>
        <v>15.47952</v>
      </c>
      <c r="J140" s="8">
        <f>G140+H140+I140</f>
        <v>82.71223520000001</v>
      </c>
      <c r="K140" s="8">
        <f t="shared" si="21"/>
        <v>97.600437536</v>
      </c>
    </row>
    <row r="141" spans="1:11" ht="30">
      <c r="A141" s="14" t="s">
        <v>96</v>
      </c>
      <c r="B141" s="15" t="s">
        <v>97</v>
      </c>
      <c r="C141" s="6" t="s">
        <v>83</v>
      </c>
      <c r="D141" s="6">
        <v>4.2</v>
      </c>
      <c r="E141" s="4">
        <v>0.765</v>
      </c>
      <c r="F141" s="8">
        <v>216.8</v>
      </c>
      <c r="G141" s="8">
        <f>F141*E141</f>
        <v>165.852</v>
      </c>
      <c r="H141" s="8">
        <f t="shared" si="35"/>
        <v>50.253156</v>
      </c>
      <c r="I141" s="8">
        <f>G141*30/100</f>
        <v>49.7556</v>
      </c>
      <c r="J141" s="8">
        <f>G141+H141+I141</f>
        <v>265.860756</v>
      </c>
      <c r="K141" s="8">
        <f aca="true" t="shared" si="36" ref="K141:K170">J141*1.18</f>
        <v>313.71569207999994</v>
      </c>
    </row>
    <row r="142" spans="1:11" ht="15" hidden="1">
      <c r="A142" s="26" t="s">
        <v>171</v>
      </c>
      <c r="B142" s="27"/>
      <c r="C142" s="27"/>
      <c r="D142" s="27"/>
      <c r="E142" s="27"/>
      <c r="F142" s="27"/>
      <c r="G142" s="27"/>
      <c r="H142" s="27"/>
      <c r="I142" s="27"/>
      <c r="J142" s="28"/>
      <c r="K142" s="8">
        <f t="shared" si="36"/>
        <v>0</v>
      </c>
    </row>
    <row r="143" spans="1:11" ht="15" hidden="1">
      <c r="A143" s="14" t="s">
        <v>98</v>
      </c>
      <c r="B143" s="3"/>
      <c r="C143" s="15" t="s">
        <v>99</v>
      </c>
      <c r="D143" s="6">
        <v>3</v>
      </c>
      <c r="E143" s="6">
        <v>0.5</v>
      </c>
      <c r="F143" s="6">
        <v>234.02</v>
      </c>
      <c r="G143" s="16">
        <f aca="true" t="shared" si="37" ref="G143:G170">F143*E143</f>
        <v>117.01</v>
      </c>
      <c r="H143" s="16">
        <f aca="true" t="shared" si="38" ref="H143:H148">G143*30.3/100</f>
        <v>35.45403</v>
      </c>
      <c r="I143" s="16">
        <f aca="true" t="shared" si="39" ref="I143:I170">G143*30/100</f>
        <v>35.103</v>
      </c>
      <c r="J143" s="16">
        <f aca="true" t="shared" si="40" ref="J143:J170">G143+H143+I143</f>
        <v>187.56703000000002</v>
      </c>
      <c r="K143" s="8">
        <f t="shared" si="36"/>
        <v>221.3290954</v>
      </c>
    </row>
    <row r="144" spans="1:11" ht="15" hidden="1">
      <c r="A144" s="14" t="s">
        <v>100</v>
      </c>
      <c r="B144" s="15"/>
      <c r="C144" s="6" t="s">
        <v>83</v>
      </c>
      <c r="D144" s="6">
        <v>3</v>
      </c>
      <c r="E144" s="6">
        <v>0.117</v>
      </c>
      <c r="F144" s="6">
        <v>234.02</v>
      </c>
      <c r="G144" s="16">
        <f t="shared" si="37"/>
        <v>27.380340000000004</v>
      </c>
      <c r="H144" s="16">
        <f t="shared" si="38"/>
        <v>8.296243020000002</v>
      </c>
      <c r="I144" s="16">
        <f t="shared" si="39"/>
        <v>8.214102000000002</v>
      </c>
      <c r="J144" s="16">
        <f t="shared" si="40"/>
        <v>43.890685020000014</v>
      </c>
      <c r="K144" s="8">
        <f t="shared" si="36"/>
        <v>51.79100832360001</v>
      </c>
    </row>
    <row r="145" spans="1:11" ht="15" hidden="1">
      <c r="A145" s="14" t="s">
        <v>101</v>
      </c>
      <c r="B145" s="15"/>
      <c r="C145" s="6" t="s">
        <v>83</v>
      </c>
      <c r="D145" s="6">
        <v>3</v>
      </c>
      <c r="E145" s="6">
        <v>0.083</v>
      </c>
      <c r="F145" s="6">
        <v>234.02</v>
      </c>
      <c r="G145" s="16">
        <f t="shared" si="37"/>
        <v>19.42366</v>
      </c>
      <c r="H145" s="16">
        <f t="shared" si="38"/>
        <v>5.885368980000001</v>
      </c>
      <c r="I145" s="16">
        <f t="shared" si="39"/>
        <v>5.827098000000001</v>
      </c>
      <c r="J145" s="16">
        <f t="shared" si="40"/>
        <v>31.13612698</v>
      </c>
      <c r="K145" s="8">
        <f t="shared" si="36"/>
        <v>36.7406298364</v>
      </c>
    </row>
    <row r="146" spans="1:11" ht="30" hidden="1">
      <c r="A146" s="14" t="s">
        <v>102</v>
      </c>
      <c r="B146" s="15"/>
      <c r="C146" s="6" t="s">
        <v>83</v>
      </c>
      <c r="D146" s="6">
        <v>3</v>
      </c>
      <c r="E146" s="6">
        <v>0.5</v>
      </c>
      <c r="F146" s="6">
        <v>234.02</v>
      </c>
      <c r="G146" s="16">
        <f t="shared" si="37"/>
        <v>117.01</v>
      </c>
      <c r="H146" s="16">
        <f t="shared" si="38"/>
        <v>35.45403</v>
      </c>
      <c r="I146" s="16">
        <f t="shared" si="39"/>
        <v>35.103</v>
      </c>
      <c r="J146" s="16">
        <f t="shared" si="40"/>
        <v>187.56703000000002</v>
      </c>
      <c r="K146" s="8">
        <f t="shared" si="36"/>
        <v>221.3290954</v>
      </c>
    </row>
    <row r="147" spans="1:11" ht="30" hidden="1">
      <c r="A147" s="14" t="s">
        <v>103</v>
      </c>
      <c r="B147" s="15"/>
      <c r="C147" s="6" t="s">
        <v>83</v>
      </c>
      <c r="D147" s="6">
        <v>3</v>
      </c>
      <c r="E147" s="6">
        <v>0.3</v>
      </c>
      <c r="F147" s="6">
        <v>234.02</v>
      </c>
      <c r="G147" s="16">
        <f t="shared" si="37"/>
        <v>70.206</v>
      </c>
      <c r="H147" s="16">
        <f t="shared" si="38"/>
        <v>21.272418000000002</v>
      </c>
      <c r="I147" s="16">
        <f t="shared" si="39"/>
        <v>21.0618</v>
      </c>
      <c r="J147" s="16">
        <f t="shared" si="40"/>
        <v>112.54021800000001</v>
      </c>
      <c r="K147" s="8">
        <f t="shared" si="36"/>
        <v>132.79745724</v>
      </c>
    </row>
    <row r="148" spans="1:11" ht="30" hidden="1">
      <c r="A148" s="14" t="s">
        <v>104</v>
      </c>
      <c r="B148" s="15"/>
      <c r="C148" s="15" t="s">
        <v>105</v>
      </c>
      <c r="D148" s="6">
        <v>3</v>
      </c>
      <c r="E148" s="6">
        <v>2.16</v>
      </c>
      <c r="F148" s="6">
        <v>234.02</v>
      </c>
      <c r="G148" s="16">
        <f t="shared" si="37"/>
        <v>505.48320000000007</v>
      </c>
      <c r="H148" s="16">
        <f t="shared" si="38"/>
        <v>153.1614096</v>
      </c>
      <c r="I148" s="16">
        <f t="shared" si="39"/>
        <v>151.64496000000003</v>
      </c>
      <c r="J148" s="16">
        <f t="shared" si="40"/>
        <v>810.2895696</v>
      </c>
      <c r="K148" s="8">
        <f t="shared" si="36"/>
        <v>956.141692128</v>
      </c>
    </row>
    <row r="149" spans="1:11" ht="15">
      <c r="A149" s="26" t="s">
        <v>106</v>
      </c>
      <c r="B149" s="27"/>
      <c r="C149" s="27"/>
      <c r="D149" s="27"/>
      <c r="E149" s="27"/>
      <c r="F149" s="27"/>
      <c r="G149" s="27"/>
      <c r="H149" s="27"/>
      <c r="I149" s="27"/>
      <c r="J149" s="28"/>
      <c r="K149" s="8"/>
    </row>
    <row r="150" spans="1:11" ht="30">
      <c r="A150" s="14" t="s">
        <v>107</v>
      </c>
      <c r="B150" s="15" t="s">
        <v>108</v>
      </c>
      <c r="C150" s="6" t="s">
        <v>83</v>
      </c>
      <c r="D150" s="6">
        <v>3</v>
      </c>
      <c r="E150" s="4">
        <v>0.88</v>
      </c>
      <c r="F150" s="8">
        <v>216.8</v>
      </c>
      <c r="G150" s="8">
        <f t="shared" si="37"/>
        <v>190.78400000000002</v>
      </c>
      <c r="H150" s="8">
        <f>G150*30.3/100</f>
        <v>57.80755200000001</v>
      </c>
      <c r="I150" s="8">
        <f t="shared" si="39"/>
        <v>57.235200000000006</v>
      </c>
      <c r="J150" s="8">
        <f t="shared" si="40"/>
        <v>305.82675200000006</v>
      </c>
      <c r="K150" s="8">
        <f t="shared" si="36"/>
        <v>360.87556736000005</v>
      </c>
    </row>
    <row r="151" spans="1:11" ht="30">
      <c r="A151" s="14" t="s">
        <v>109</v>
      </c>
      <c r="B151" s="15" t="s">
        <v>110</v>
      </c>
      <c r="C151" s="6" t="s">
        <v>83</v>
      </c>
      <c r="D151" s="6">
        <v>3</v>
      </c>
      <c r="E151" s="4">
        <v>1.28</v>
      </c>
      <c r="F151" s="8">
        <v>216.8</v>
      </c>
      <c r="G151" s="8">
        <f t="shared" si="37"/>
        <v>277.504</v>
      </c>
      <c r="H151" s="8">
        <f aca="true" t="shared" si="41" ref="H151:H158">G151*30.3/100</f>
        <v>84.08371200000002</v>
      </c>
      <c r="I151" s="8">
        <f t="shared" si="39"/>
        <v>83.25120000000001</v>
      </c>
      <c r="J151" s="8">
        <f t="shared" si="40"/>
        <v>444.83891200000005</v>
      </c>
      <c r="K151" s="8">
        <f t="shared" si="36"/>
        <v>524.9099161600001</v>
      </c>
    </row>
    <row r="152" spans="1:11" ht="30">
      <c r="A152" s="14" t="s">
        <v>254</v>
      </c>
      <c r="B152" s="15" t="s">
        <v>111</v>
      </c>
      <c r="C152" s="6" t="s">
        <v>83</v>
      </c>
      <c r="D152" s="6">
        <v>3</v>
      </c>
      <c r="E152" s="4">
        <v>0.3</v>
      </c>
      <c r="F152" s="8">
        <v>216.8</v>
      </c>
      <c r="G152" s="8">
        <f t="shared" si="37"/>
        <v>65.04</v>
      </c>
      <c r="H152" s="8">
        <f t="shared" si="41"/>
        <v>19.707120000000003</v>
      </c>
      <c r="I152" s="8">
        <f t="shared" si="39"/>
        <v>19.512000000000004</v>
      </c>
      <c r="J152" s="8">
        <f t="shared" si="40"/>
        <v>104.25912000000001</v>
      </c>
      <c r="K152" s="8">
        <f t="shared" si="36"/>
        <v>123.02576160000001</v>
      </c>
    </row>
    <row r="153" spans="1:11" ht="30">
      <c r="A153" s="19" t="s">
        <v>112</v>
      </c>
      <c r="B153" s="15" t="s">
        <v>113</v>
      </c>
      <c r="C153" s="6" t="s">
        <v>83</v>
      </c>
      <c r="D153" s="6">
        <v>3</v>
      </c>
      <c r="E153" s="4">
        <v>0.39</v>
      </c>
      <c r="F153" s="8">
        <v>216.8</v>
      </c>
      <c r="G153" s="8">
        <f t="shared" si="37"/>
        <v>84.552</v>
      </c>
      <c r="H153" s="8">
        <f t="shared" si="41"/>
        <v>25.619256000000004</v>
      </c>
      <c r="I153" s="8">
        <f t="shared" si="39"/>
        <v>25.365600000000004</v>
      </c>
      <c r="J153" s="8">
        <f t="shared" si="40"/>
        <v>135.53685600000003</v>
      </c>
      <c r="K153" s="8">
        <f t="shared" si="36"/>
        <v>159.93349008</v>
      </c>
    </row>
    <row r="154" spans="1:11" ht="30">
      <c r="A154" s="14" t="s">
        <v>114</v>
      </c>
      <c r="B154" s="15" t="s">
        <v>115</v>
      </c>
      <c r="C154" s="6" t="s">
        <v>83</v>
      </c>
      <c r="D154" s="6">
        <v>3</v>
      </c>
      <c r="E154" s="4">
        <v>3.99</v>
      </c>
      <c r="F154" s="8">
        <v>216.8</v>
      </c>
      <c r="G154" s="8">
        <f t="shared" si="37"/>
        <v>865.032</v>
      </c>
      <c r="H154" s="8">
        <f t="shared" si="41"/>
        <v>262.104696</v>
      </c>
      <c r="I154" s="8">
        <f t="shared" si="39"/>
        <v>259.50960000000003</v>
      </c>
      <c r="J154" s="8">
        <f t="shared" si="40"/>
        <v>1386.6462960000001</v>
      </c>
      <c r="K154" s="8">
        <f t="shared" si="36"/>
        <v>1636.24262928</v>
      </c>
    </row>
    <row r="155" spans="1:11" ht="45">
      <c r="A155" s="20" t="s">
        <v>116</v>
      </c>
      <c r="B155" s="15" t="s">
        <v>117</v>
      </c>
      <c r="C155" s="5" t="s">
        <v>118</v>
      </c>
      <c r="D155" s="6">
        <v>3.3</v>
      </c>
      <c r="E155" s="4">
        <v>2.21</v>
      </c>
      <c r="F155" s="8">
        <v>216.8</v>
      </c>
      <c r="G155" s="8">
        <f t="shared" si="37"/>
        <v>479.12800000000004</v>
      </c>
      <c r="H155" s="8">
        <f t="shared" si="41"/>
        <v>145.17578400000002</v>
      </c>
      <c r="I155" s="8">
        <f t="shared" si="39"/>
        <v>143.7384</v>
      </c>
      <c r="J155" s="8">
        <f t="shared" si="40"/>
        <v>768.0421840000001</v>
      </c>
      <c r="K155" s="8">
        <f t="shared" si="36"/>
        <v>906.28977712</v>
      </c>
    </row>
    <row r="156" spans="1:11" ht="30">
      <c r="A156" s="14" t="s">
        <v>119</v>
      </c>
      <c r="B156" s="5" t="s">
        <v>120</v>
      </c>
      <c r="C156" s="4" t="s">
        <v>83</v>
      </c>
      <c r="D156" s="6">
        <v>4</v>
      </c>
      <c r="E156" s="4">
        <v>0.5</v>
      </c>
      <c r="F156" s="8">
        <v>216.8</v>
      </c>
      <c r="G156" s="8">
        <f t="shared" si="37"/>
        <v>108.4</v>
      </c>
      <c r="H156" s="8">
        <f t="shared" si="41"/>
        <v>32.845200000000006</v>
      </c>
      <c r="I156" s="8">
        <f t="shared" si="39"/>
        <v>32.52</v>
      </c>
      <c r="J156" s="8">
        <f t="shared" si="40"/>
        <v>173.76520000000002</v>
      </c>
      <c r="K156" s="8">
        <f t="shared" si="36"/>
        <v>205.04293600000003</v>
      </c>
    </row>
    <row r="157" spans="1:11" ht="30">
      <c r="A157" s="14" t="s">
        <v>125</v>
      </c>
      <c r="B157" s="5" t="s">
        <v>121</v>
      </c>
      <c r="C157" s="4" t="s">
        <v>122</v>
      </c>
      <c r="D157" s="4">
        <v>4</v>
      </c>
      <c r="E157" s="4">
        <v>5.87</v>
      </c>
      <c r="F157" s="8">
        <v>216.8</v>
      </c>
      <c r="G157" s="8">
        <f t="shared" si="37"/>
        <v>1272.616</v>
      </c>
      <c r="H157" s="8">
        <f t="shared" si="41"/>
        <v>385.602648</v>
      </c>
      <c r="I157" s="8">
        <f t="shared" si="39"/>
        <v>381.78479999999996</v>
      </c>
      <c r="J157" s="8">
        <f t="shared" si="40"/>
        <v>2040.003448</v>
      </c>
      <c r="K157" s="8">
        <f t="shared" si="36"/>
        <v>2407.2040686399996</v>
      </c>
    </row>
    <row r="158" spans="1:11" ht="45">
      <c r="A158" s="7" t="s">
        <v>123</v>
      </c>
      <c r="B158" s="15" t="s">
        <v>124</v>
      </c>
      <c r="C158" s="4" t="s">
        <v>38</v>
      </c>
      <c r="D158" s="4">
        <v>2.5</v>
      </c>
      <c r="E158" s="4">
        <v>1.74</v>
      </c>
      <c r="F158" s="8">
        <v>216.8</v>
      </c>
      <c r="G158" s="8">
        <f t="shared" si="37"/>
        <v>377.232</v>
      </c>
      <c r="H158" s="8">
        <f t="shared" si="41"/>
        <v>114.30129600000001</v>
      </c>
      <c r="I158" s="8">
        <f t="shared" si="39"/>
        <v>113.1696</v>
      </c>
      <c r="J158" s="8">
        <f t="shared" si="40"/>
        <v>604.702896</v>
      </c>
      <c r="K158" s="8">
        <f t="shared" si="36"/>
        <v>713.54941728</v>
      </c>
    </row>
    <row r="159" spans="1:11" ht="60" hidden="1">
      <c r="A159" s="9" t="s">
        <v>0</v>
      </c>
      <c r="B159" s="4" t="s">
        <v>1</v>
      </c>
      <c r="C159" s="4" t="s">
        <v>2</v>
      </c>
      <c r="D159" s="5" t="s">
        <v>3</v>
      </c>
      <c r="E159" s="5" t="s">
        <v>4</v>
      </c>
      <c r="F159" s="8">
        <v>216.8</v>
      </c>
      <c r="G159" s="5" t="s">
        <v>6</v>
      </c>
      <c r="H159" s="5" t="s">
        <v>169</v>
      </c>
      <c r="I159" s="5" t="s">
        <v>7</v>
      </c>
      <c r="J159" s="5" t="s">
        <v>8</v>
      </c>
      <c r="K159" s="8" t="e">
        <f t="shared" si="36"/>
        <v>#VALUE!</v>
      </c>
    </row>
    <row r="160" spans="1:11" ht="15" hidden="1">
      <c r="A160" s="9">
        <v>1</v>
      </c>
      <c r="B160" s="4">
        <v>2</v>
      </c>
      <c r="C160" s="4">
        <v>3</v>
      </c>
      <c r="D160" s="5">
        <v>4</v>
      </c>
      <c r="E160" s="5">
        <v>5</v>
      </c>
      <c r="F160" s="8">
        <v>216.8</v>
      </c>
      <c r="G160" s="5">
        <v>7</v>
      </c>
      <c r="H160" s="5">
        <v>8</v>
      </c>
      <c r="I160" s="5">
        <v>9</v>
      </c>
      <c r="J160" s="5">
        <v>10</v>
      </c>
      <c r="K160" s="8">
        <f t="shared" si="36"/>
        <v>11.799999999999999</v>
      </c>
    </row>
    <row r="161" spans="1:11" ht="75">
      <c r="A161" s="7" t="s">
        <v>126</v>
      </c>
      <c r="B161" s="15" t="s">
        <v>127</v>
      </c>
      <c r="C161" s="4" t="s">
        <v>122</v>
      </c>
      <c r="D161" s="4">
        <v>3.6</v>
      </c>
      <c r="E161" s="4">
        <v>5.05</v>
      </c>
      <c r="F161" s="8">
        <v>216.8</v>
      </c>
      <c r="G161" s="8">
        <f t="shared" si="37"/>
        <v>1094.84</v>
      </c>
      <c r="H161" s="8">
        <f aca="true" t="shared" si="42" ref="H161:H166">G161*30.3/100</f>
        <v>331.73652000000004</v>
      </c>
      <c r="I161" s="8">
        <f t="shared" si="39"/>
        <v>328.452</v>
      </c>
      <c r="J161" s="8">
        <f t="shared" si="40"/>
        <v>1755.02852</v>
      </c>
      <c r="K161" s="8">
        <f t="shared" si="36"/>
        <v>2070.9336536</v>
      </c>
    </row>
    <row r="162" spans="1:11" ht="60">
      <c r="A162" s="7" t="s">
        <v>128</v>
      </c>
      <c r="B162" s="15" t="s">
        <v>129</v>
      </c>
      <c r="C162" s="4" t="s">
        <v>122</v>
      </c>
      <c r="D162" s="4">
        <v>3.6</v>
      </c>
      <c r="E162" s="4">
        <v>2.08</v>
      </c>
      <c r="F162" s="8">
        <v>216.8</v>
      </c>
      <c r="G162" s="8">
        <f t="shared" si="37"/>
        <v>450.944</v>
      </c>
      <c r="H162" s="8">
        <f t="shared" si="42"/>
        <v>136.636032</v>
      </c>
      <c r="I162" s="8">
        <f t="shared" si="39"/>
        <v>135.2832</v>
      </c>
      <c r="J162" s="8">
        <f t="shared" si="40"/>
        <v>722.863232</v>
      </c>
      <c r="K162" s="8">
        <f t="shared" si="36"/>
        <v>852.97861376</v>
      </c>
    </row>
    <row r="163" spans="1:11" ht="60">
      <c r="A163" s="7" t="s">
        <v>130</v>
      </c>
      <c r="B163" s="15" t="s">
        <v>131</v>
      </c>
      <c r="C163" s="4" t="s">
        <v>122</v>
      </c>
      <c r="D163" s="4">
        <v>3.4</v>
      </c>
      <c r="E163" s="4">
        <v>2.19</v>
      </c>
      <c r="F163" s="8">
        <v>216.8</v>
      </c>
      <c r="G163" s="8">
        <f t="shared" si="37"/>
        <v>474.79200000000003</v>
      </c>
      <c r="H163" s="8">
        <f t="shared" si="42"/>
        <v>143.86197600000003</v>
      </c>
      <c r="I163" s="8">
        <f t="shared" si="39"/>
        <v>142.4376</v>
      </c>
      <c r="J163" s="8">
        <f t="shared" si="40"/>
        <v>761.091576</v>
      </c>
      <c r="K163" s="8">
        <f t="shared" si="36"/>
        <v>898.08805968</v>
      </c>
    </row>
    <row r="164" spans="1:11" ht="30">
      <c r="A164" s="7" t="s">
        <v>132</v>
      </c>
      <c r="B164" s="15" t="s">
        <v>133</v>
      </c>
      <c r="C164" s="4" t="s">
        <v>122</v>
      </c>
      <c r="D164" s="4">
        <v>3</v>
      </c>
      <c r="E164" s="4">
        <v>0.7</v>
      </c>
      <c r="F164" s="8">
        <v>216.8</v>
      </c>
      <c r="G164" s="8">
        <f t="shared" si="37"/>
        <v>151.76</v>
      </c>
      <c r="H164" s="8">
        <f t="shared" si="42"/>
        <v>45.98327999999999</v>
      </c>
      <c r="I164" s="8">
        <f t="shared" si="39"/>
        <v>45.52799999999999</v>
      </c>
      <c r="J164" s="8">
        <f t="shared" si="40"/>
        <v>243.27127999999996</v>
      </c>
      <c r="K164" s="8">
        <f t="shared" si="36"/>
        <v>287.0601103999999</v>
      </c>
    </row>
    <row r="165" spans="1:11" ht="30">
      <c r="A165" s="7" t="s">
        <v>134</v>
      </c>
      <c r="B165" s="15" t="s">
        <v>135</v>
      </c>
      <c r="C165" s="4" t="s">
        <v>136</v>
      </c>
      <c r="D165" s="4">
        <v>3</v>
      </c>
      <c r="E165" s="4">
        <v>0.09</v>
      </c>
      <c r="F165" s="8">
        <v>216.8</v>
      </c>
      <c r="G165" s="8">
        <f t="shared" si="37"/>
        <v>19.512</v>
      </c>
      <c r="H165" s="8">
        <f t="shared" si="42"/>
        <v>5.912136</v>
      </c>
      <c r="I165" s="8">
        <f t="shared" si="39"/>
        <v>5.8536</v>
      </c>
      <c r="J165" s="8">
        <f t="shared" si="40"/>
        <v>31.277736</v>
      </c>
      <c r="K165" s="8">
        <f t="shared" si="36"/>
        <v>36.907728479999996</v>
      </c>
    </row>
    <row r="166" spans="1:11" ht="30">
      <c r="A166" s="7" t="s">
        <v>137</v>
      </c>
      <c r="B166" s="15" t="s">
        <v>138</v>
      </c>
      <c r="C166" s="6" t="s">
        <v>122</v>
      </c>
      <c r="D166" s="6">
        <v>3.1</v>
      </c>
      <c r="E166" s="4">
        <v>0.85</v>
      </c>
      <c r="F166" s="8">
        <v>216.8</v>
      </c>
      <c r="G166" s="8">
        <f t="shared" si="37"/>
        <v>184.28</v>
      </c>
      <c r="H166" s="8">
        <f t="shared" si="42"/>
        <v>55.83684</v>
      </c>
      <c r="I166" s="8">
        <f t="shared" si="39"/>
        <v>55.284</v>
      </c>
      <c r="J166" s="8">
        <f t="shared" si="40"/>
        <v>295.40084</v>
      </c>
      <c r="K166" s="8">
        <f t="shared" si="36"/>
        <v>348.5729912</v>
      </c>
    </row>
    <row r="167" spans="1:11" ht="15">
      <c r="A167" s="26" t="s">
        <v>139</v>
      </c>
      <c r="B167" s="27"/>
      <c r="C167" s="27"/>
      <c r="D167" s="27"/>
      <c r="E167" s="27"/>
      <c r="F167" s="27"/>
      <c r="G167" s="27"/>
      <c r="H167" s="27"/>
      <c r="I167" s="27"/>
      <c r="J167" s="28"/>
      <c r="K167" s="8"/>
    </row>
    <row r="168" spans="1:11" ht="45">
      <c r="A168" s="14" t="s">
        <v>141</v>
      </c>
      <c r="B168" s="14" t="s">
        <v>140</v>
      </c>
      <c r="C168" s="19" t="s">
        <v>122</v>
      </c>
      <c r="D168" s="6">
        <v>3.6</v>
      </c>
      <c r="E168" s="4">
        <v>1.91</v>
      </c>
      <c r="F168" s="8">
        <v>216.8</v>
      </c>
      <c r="G168" s="8">
        <f t="shared" si="37"/>
        <v>414.088</v>
      </c>
      <c r="H168" s="8">
        <f>G168*30.3/100</f>
        <v>125.468664</v>
      </c>
      <c r="I168" s="8">
        <f t="shared" si="39"/>
        <v>124.22640000000001</v>
      </c>
      <c r="J168" s="8">
        <f t="shared" si="40"/>
        <v>663.7830640000001</v>
      </c>
      <c r="K168" s="8">
        <f t="shared" si="36"/>
        <v>783.26401552</v>
      </c>
    </row>
    <row r="169" spans="1:11" ht="45">
      <c r="A169" s="14" t="s">
        <v>142</v>
      </c>
      <c r="B169" s="14" t="s">
        <v>143</v>
      </c>
      <c r="C169" s="19" t="s">
        <v>122</v>
      </c>
      <c r="D169" s="6">
        <v>3.6</v>
      </c>
      <c r="E169" s="4">
        <v>1.35</v>
      </c>
      <c r="F169" s="8">
        <v>216.8</v>
      </c>
      <c r="G169" s="8">
        <f t="shared" si="37"/>
        <v>292.68</v>
      </c>
      <c r="H169" s="8">
        <f>G169*30.3/100</f>
        <v>88.68204</v>
      </c>
      <c r="I169" s="8">
        <f t="shared" si="39"/>
        <v>87.804</v>
      </c>
      <c r="J169" s="8">
        <f t="shared" si="40"/>
        <v>469.16603999999995</v>
      </c>
      <c r="K169" s="8">
        <f t="shared" si="36"/>
        <v>553.6159271999999</v>
      </c>
    </row>
    <row r="170" spans="1:11" ht="45">
      <c r="A170" s="14" t="s">
        <v>144</v>
      </c>
      <c r="B170" s="14" t="s">
        <v>145</v>
      </c>
      <c r="C170" s="19" t="s">
        <v>122</v>
      </c>
      <c r="D170" s="6">
        <v>3.6</v>
      </c>
      <c r="E170" s="4">
        <v>1.05</v>
      </c>
      <c r="F170" s="8">
        <v>216.8</v>
      </c>
      <c r="G170" s="8">
        <f t="shared" si="37"/>
        <v>227.64000000000001</v>
      </c>
      <c r="H170" s="8">
        <f>G170*30.3/100</f>
        <v>68.97492</v>
      </c>
      <c r="I170" s="8">
        <f t="shared" si="39"/>
        <v>68.292</v>
      </c>
      <c r="J170" s="8">
        <f t="shared" si="40"/>
        <v>364.90692</v>
      </c>
      <c r="K170" s="8">
        <f t="shared" si="36"/>
        <v>430.5901656</v>
      </c>
    </row>
    <row r="171" spans="1:10" ht="15">
      <c r="A171" s="23" t="s">
        <v>156</v>
      </c>
      <c r="B171" s="21"/>
      <c r="C171" s="21"/>
      <c r="D171" s="21"/>
      <c r="E171" s="21"/>
      <c r="F171" s="22"/>
      <c r="G171" s="22"/>
      <c r="H171" s="22"/>
      <c r="I171" s="22"/>
      <c r="J171" s="22"/>
    </row>
    <row r="172" spans="1:10" ht="15">
      <c r="A172" s="23" t="s">
        <v>157</v>
      </c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5">
      <c r="A173" s="23" t="s">
        <v>158</v>
      </c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5">
      <c r="A174" s="23" t="s">
        <v>159</v>
      </c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5">
      <c r="A175" s="23" t="s">
        <v>249</v>
      </c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4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ht="14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ht="14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ht="14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ht="14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ht="14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14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ht="14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14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ht="14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ht="14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ht="14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ht="14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ht="14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ht="14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ht="14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ht="14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ht="14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ht="14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ht="14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ht="14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ht="14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ht="14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ht="14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ht="14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ht="14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1:10" ht="14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</row>
  </sheetData>
  <sheetProtection/>
  <mergeCells count="16">
    <mergeCell ref="A98:J98"/>
    <mergeCell ref="H1:J1"/>
    <mergeCell ref="G2:J2"/>
    <mergeCell ref="G5:J5"/>
    <mergeCell ref="G3:J3"/>
    <mergeCell ref="F1:G1"/>
    <mergeCell ref="F4:G4"/>
    <mergeCell ref="B7:G8"/>
    <mergeCell ref="A11:J11"/>
    <mergeCell ref="A101:J101"/>
    <mergeCell ref="A149:J149"/>
    <mergeCell ref="A167:J167"/>
    <mergeCell ref="A104:J104"/>
    <mergeCell ref="A107:J107"/>
    <mergeCell ref="A115:J115"/>
    <mergeCell ref="A142:J142"/>
  </mergeCells>
  <printOptions/>
  <pageMargins left="0.44" right="0.2" top="0.2" bottom="0.2" header="0.2" footer="0.2"/>
  <pageSetup horizontalDpi="600" verticalDpi="600" orientation="portrait" paperSize="9" scale="86" r:id="rId1"/>
  <rowBreaks count="5" manualBreakCount="5">
    <brk id="80" max="9" man="1"/>
    <brk id="91" max="255" man="1"/>
    <brk id="106" max="255" man="1"/>
    <brk id="125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15-2245</cp:lastModifiedBy>
  <cp:lastPrinted>2016-12-27T11:57:11Z</cp:lastPrinted>
  <dcterms:created xsi:type="dcterms:W3CDTF">1996-10-08T23:32:33Z</dcterms:created>
  <dcterms:modified xsi:type="dcterms:W3CDTF">2017-01-09T11:41:22Z</dcterms:modified>
  <cp:category/>
  <cp:version/>
  <cp:contentType/>
  <cp:contentStatus/>
</cp:coreProperties>
</file>